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2510DB8-9EFD-4F60-8FE4-12F3A2B3203C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SIN VENTAJA" sheetId="101" r:id="rId1"/>
    <sheet name="CAB 0-9" sheetId="1" r:id="rId2"/>
    <sheet name="CAB 10-16" sheetId="64" r:id="rId3"/>
    <sheet name="CAB 17-24,9" sheetId="58656" r:id="rId4"/>
    <sheet name="CAB 25-36" sheetId="111" state="hidden" r:id="rId5"/>
    <sheet name="DAM" sheetId="110" r:id="rId6"/>
    <sheet name="TODOS NETO" sheetId="58663" state="hidden" r:id="rId7"/>
    <sheet name="HORARIOS SABADO" sheetId="58661" r:id="rId8"/>
    <sheet name="HORARIOS DOMINGO" sheetId="58662" r:id="rId9"/>
    <sheet name="CUADRO DE GANADORES" sheetId="58659" r:id="rId10"/>
  </sheets>
  <calcPr calcId="191029"/>
  <fileRecoveryPr autoRecover="0"/>
</workbook>
</file>

<file path=xl/calcChain.xml><?xml version="1.0" encoding="utf-8"?>
<calcChain xmlns="http://schemas.openxmlformats.org/spreadsheetml/2006/main">
  <c r="N109" i="101" l="1"/>
  <c r="O109" i="101" s="1"/>
  <c r="N104" i="101"/>
  <c r="O104" i="101" s="1"/>
  <c r="N96" i="101"/>
  <c r="O96" i="101" s="1"/>
  <c r="N80" i="101"/>
  <c r="O80" i="101" s="1"/>
  <c r="K103" i="101"/>
  <c r="L103" i="101" s="1"/>
  <c r="H103" i="101"/>
  <c r="M103" i="101" s="1"/>
  <c r="G103" i="101"/>
  <c r="N103" i="101" s="1"/>
  <c r="O103" i="101" s="1"/>
  <c r="K110" i="101"/>
  <c r="L110" i="101" s="1"/>
  <c r="G110" i="101"/>
  <c r="K108" i="101"/>
  <c r="L108" i="101" s="1"/>
  <c r="G108" i="101"/>
  <c r="H108" i="101" s="1"/>
  <c r="K106" i="101"/>
  <c r="L106" i="101" s="1"/>
  <c r="G106" i="101"/>
  <c r="H106" i="101" s="1"/>
  <c r="K102" i="101"/>
  <c r="L102" i="101" s="1"/>
  <c r="G102" i="101"/>
  <c r="K107" i="101"/>
  <c r="L107" i="101" s="1"/>
  <c r="G107" i="101"/>
  <c r="H107" i="101" s="1"/>
  <c r="M107" i="101" s="1"/>
  <c r="K101" i="101"/>
  <c r="G101" i="101"/>
  <c r="H101" i="101" s="1"/>
  <c r="K109" i="101"/>
  <c r="L109" i="101" s="1"/>
  <c r="G109" i="101"/>
  <c r="H109" i="101" s="1"/>
  <c r="K95" i="101"/>
  <c r="L95" i="101" s="1"/>
  <c r="G95" i="101"/>
  <c r="K99" i="101"/>
  <c r="L99" i="101" s="1"/>
  <c r="H99" i="101"/>
  <c r="M99" i="101" s="1"/>
  <c r="G99" i="101"/>
  <c r="N99" i="101" s="1"/>
  <c r="O99" i="101" s="1"/>
  <c r="K91" i="101"/>
  <c r="L91" i="101" s="1"/>
  <c r="G91" i="101"/>
  <c r="K104" i="101"/>
  <c r="L104" i="101" s="1"/>
  <c r="G104" i="101"/>
  <c r="H104" i="101" s="1"/>
  <c r="K87" i="101"/>
  <c r="L87" i="101" s="1"/>
  <c r="G87" i="101"/>
  <c r="H87" i="101" s="1"/>
  <c r="K82" i="101"/>
  <c r="L82" i="101" s="1"/>
  <c r="G82" i="101"/>
  <c r="K96" i="101"/>
  <c r="L96" i="101" s="1"/>
  <c r="G96" i="101"/>
  <c r="H96" i="101" s="1"/>
  <c r="M96" i="101" s="1"/>
  <c r="K92" i="101"/>
  <c r="L92" i="101" s="1"/>
  <c r="G92" i="101"/>
  <c r="H92" i="101" s="1"/>
  <c r="K88" i="101"/>
  <c r="L88" i="101" s="1"/>
  <c r="G88" i="101"/>
  <c r="H88" i="101" s="1"/>
  <c r="K79" i="101"/>
  <c r="L79" i="101" s="1"/>
  <c r="G79" i="101"/>
  <c r="H79" i="101" s="1"/>
  <c r="M79" i="101" s="1"/>
  <c r="K98" i="101"/>
  <c r="L98" i="101" s="1"/>
  <c r="G98" i="101"/>
  <c r="K80" i="101"/>
  <c r="L80" i="101" s="1"/>
  <c r="G80" i="101"/>
  <c r="H80" i="101" s="1"/>
  <c r="K74" i="101"/>
  <c r="L74" i="101" s="1"/>
  <c r="G74" i="101"/>
  <c r="H74" i="101" s="1"/>
  <c r="K59" i="101"/>
  <c r="L59" i="101" s="1"/>
  <c r="G59" i="101"/>
  <c r="N76" i="101"/>
  <c r="O76" i="101" s="1"/>
  <c r="N77" i="101"/>
  <c r="O77" i="101" s="1"/>
  <c r="N64" i="101"/>
  <c r="O64" i="101" s="1"/>
  <c r="N54" i="101"/>
  <c r="O54" i="101" s="1"/>
  <c r="N63" i="101"/>
  <c r="O63" i="101" s="1"/>
  <c r="N43" i="101"/>
  <c r="O43" i="101" s="1"/>
  <c r="N30" i="101"/>
  <c r="O30" i="101" s="1"/>
  <c r="N40" i="101"/>
  <c r="O40" i="101" s="1"/>
  <c r="N47" i="101"/>
  <c r="O47" i="101" s="1"/>
  <c r="N21" i="101"/>
  <c r="O21" i="101" s="1"/>
  <c r="N34" i="101"/>
  <c r="O34" i="101" s="1"/>
  <c r="N44" i="101"/>
  <c r="O44" i="101" s="1"/>
  <c r="N13" i="101"/>
  <c r="O13" i="101" s="1"/>
  <c r="K105" i="101"/>
  <c r="L105" i="101" s="1"/>
  <c r="G105" i="101"/>
  <c r="K94" i="101"/>
  <c r="L94" i="101" s="1"/>
  <c r="G94" i="101"/>
  <c r="H94" i="101" s="1"/>
  <c r="K100" i="101"/>
  <c r="L100" i="101" s="1"/>
  <c r="G100" i="101"/>
  <c r="K93" i="101"/>
  <c r="L93" i="101" s="1"/>
  <c r="G93" i="101"/>
  <c r="H93" i="101" s="1"/>
  <c r="K84" i="101"/>
  <c r="L84" i="101" s="1"/>
  <c r="G84" i="101"/>
  <c r="N84" i="101" s="1"/>
  <c r="O84" i="101" s="1"/>
  <c r="K89" i="101"/>
  <c r="L89" i="101" s="1"/>
  <c r="H89" i="101"/>
  <c r="G89" i="101"/>
  <c r="N89" i="101" s="1"/>
  <c r="O89" i="101" s="1"/>
  <c r="K85" i="101"/>
  <c r="L85" i="101" s="1"/>
  <c r="G85" i="101"/>
  <c r="K97" i="101"/>
  <c r="L97" i="101" s="1"/>
  <c r="G97" i="101"/>
  <c r="H97" i="101" s="1"/>
  <c r="M97" i="101" s="1"/>
  <c r="K83" i="101"/>
  <c r="L83" i="101" s="1"/>
  <c r="G83" i="101"/>
  <c r="K90" i="101"/>
  <c r="L90" i="101" s="1"/>
  <c r="G90" i="101"/>
  <c r="K86" i="101"/>
  <c r="L86" i="101" s="1"/>
  <c r="G86" i="101"/>
  <c r="K76" i="101"/>
  <c r="L76" i="101" s="1"/>
  <c r="G76" i="101"/>
  <c r="H76" i="101" s="1"/>
  <c r="K81" i="101"/>
  <c r="L81" i="101" s="1"/>
  <c r="H81" i="101"/>
  <c r="M81" i="101" s="1"/>
  <c r="G81" i="101"/>
  <c r="N81" i="101" s="1"/>
  <c r="O81" i="101" s="1"/>
  <c r="K78" i="101"/>
  <c r="L78" i="101" s="1"/>
  <c r="G78" i="101"/>
  <c r="L77" i="101"/>
  <c r="K77" i="101"/>
  <c r="G77" i="101"/>
  <c r="H77" i="101" s="1"/>
  <c r="L75" i="101"/>
  <c r="K75" i="101"/>
  <c r="N75" i="101" s="1"/>
  <c r="O75" i="101" s="1"/>
  <c r="G75" i="101"/>
  <c r="H75" i="101" s="1"/>
  <c r="K72" i="101"/>
  <c r="L72" i="101" s="1"/>
  <c r="H72" i="101"/>
  <c r="M72" i="101" s="1"/>
  <c r="G72" i="101"/>
  <c r="N72" i="101" s="1"/>
  <c r="O72" i="101" s="1"/>
  <c r="K60" i="101"/>
  <c r="L60" i="101" s="1"/>
  <c r="G60" i="101"/>
  <c r="H60" i="101" s="1"/>
  <c r="L73" i="101"/>
  <c r="K73" i="101"/>
  <c r="N73" i="101" s="1"/>
  <c r="O73" i="101" s="1"/>
  <c r="G73" i="101"/>
  <c r="H73" i="101" s="1"/>
  <c r="K70" i="101"/>
  <c r="L70" i="101" s="1"/>
  <c r="G70" i="101"/>
  <c r="H70" i="101" s="1"/>
  <c r="M70" i="101" s="1"/>
  <c r="K69" i="101"/>
  <c r="L69" i="101" s="1"/>
  <c r="H69" i="101"/>
  <c r="G69" i="101"/>
  <c r="N69" i="101" s="1"/>
  <c r="O69" i="101" s="1"/>
  <c r="K71" i="101"/>
  <c r="L71" i="101" s="1"/>
  <c r="G71" i="101"/>
  <c r="L62" i="101"/>
  <c r="K62" i="101"/>
  <c r="G62" i="101"/>
  <c r="K64" i="101"/>
  <c r="L64" i="101" s="1"/>
  <c r="G64" i="101"/>
  <c r="H64" i="101" s="1"/>
  <c r="K66" i="101"/>
  <c r="L66" i="101" s="1"/>
  <c r="H66" i="101"/>
  <c r="M66" i="101" s="1"/>
  <c r="G66" i="101"/>
  <c r="N66" i="101" s="1"/>
  <c r="O66" i="101" s="1"/>
  <c r="K56" i="101"/>
  <c r="L56" i="101" s="1"/>
  <c r="G56" i="101"/>
  <c r="H56" i="101" s="1"/>
  <c r="L53" i="101"/>
  <c r="K53" i="101"/>
  <c r="N53" i="101" s="1"/>
  <c r="O53" i="101" s="1"/>
  <c r="G53" i="101"/>
  <c r="H53" i="101" s="1"/>
  <c r="K67" i="101"/>
  <c r="L67" i="101" s="1"/>
  <c r="G67" i="101"/>
  <c r="H67" i="101" s="1"/>
  <c r="M67" i="101" s="1"/>
  <c r="K46" i="101"/>
  <c r="L46" i="101" s="1"/>
  <c r="H46" i="101"/>
  <c r="G46" i="101"/>
  <c r="N46" i="101" s="1"/>
  <c r="O46" i="101" s="1"/>
  <c r="K50" i="101"/>
  <c r="L50" i="101" s="1"/>
  <c r="G50" i="101"/>
  <c r="L49" i="101"/>
  <c r="K49" i="101"/>
  <c r="G49" i="101"/>
  <c r="K42" i="101"/>
  <c r="L42" i="101" s="1"/>
  <c r="G42" i="101"/>
  <c r="H42" i="101" s="1"/>
  <c r="K48" i="101"/>
  <c r="L48" i="101" s="1"/>
  <c r="H48" i="101"/>
  <c r="M48" i="101" s="1"/>
  <c r="G48" i="101"/>
  <c r="N48" i="101" s="1"/>
  <c r="O48" i="101" s="1"/>
  <c r="K68" i="101"/>
  <c r="L68" i="101" s="1"/>
  <c r="G68" i="101"/>
  <c r="N68" i="101" s="1"/>
  <c r="O68" i="101" s="1"/>
  <c r="K57" i="101"/>
  <c r="G57" i="101"/>
  <c r="H57" i="101" s="1"/>
  <c r="K58" i="101"/>
  <c r="N58" i="101" s="1"/>
  <c r="O58" i="101" s="1"/>
  <c r="G58" i="101"/>
  <c r="K52" i="101"/>
  <c r="L52" i="101" s="1"/>
  <c r="G52" i="101"/>
  <c r="N52" i="101" s="1"/>
  <c r="O52" i="101" s="1"/>
  <c r="K27" i="101"/>
  <c r="L27" i="101" s="1"/>
  <c r="G27" i="101"/>
  <c r="N27" i="101" s="1"/>
  <c r="O27" i="101" s="1"/>
  <c r="K54" i="101"/>
  <c r="L54" i="101" s="1"/>
  <c r="G54" i="101"/>
  <c r="H54" i="101" s="1"/>
  <c r="M54" i="101" s="1"/>
  <c r="L63" i="101"/>
  <c r="K63" i="101"/>
  <c r="G63" i="101"/>
  <c r="K51" i="101"/>
  <c r="L51" i="101" s="1"/>
  <c r="H51" i="101"/>
  <c r="M51" i="101" s="1"/>
  <c r="G51" i="101"/>
  <c r="N51" i="101" s="1"/>
  <c r="O51" i="101" s="1"/>
  <c r="K61" i="101"/>
  <c r="L61" i="101" s="1"/>
  <c r="G61" i="101"/>
  <c r="N61" i="101" s="1"/>
  <c r="O61" i="101" s="1"/>
  <c r="K26" i="101"/>
  <c r="L26" i="101" s="1"/>
  <c r="G26" i="101"/>
  <c r="H26" i="101" s="1"/>
  <c r="K65" i="101"/>
  <c r="N65" i="101" s="1"/>
  <c r="O65" i="101" s="1"/>
  <c r="G65" i="101"/>
  <c r="K38" i="101"/>
  <c r="L38" i="101" s="1"/>
  <c r="G38" i="101"/>
  <c r="N38" i="101" s="1"/>
  <c r="O38" i="101" s="1"/>
  <c r="K28" i="101"/>
  <c r="L28" i="101" s="1"/>
  <c r="G28" i="101"/>
  <c r="N28" i="101" s="1"/>
  <c r="O28" i="101" s="1"/>
  <c r="K43" i="101"/>
  <c r="L43" i="101" s="1"/>
  <c r="G43" i="101"/>
  <c r="H43" i="101" s="1"/>
  <c r="M43" i="101" s="1"/>
  <c r="L30" i="101"/>
  <c r="K30" i="101"/>
  <c r="G30" i="101"/>
  <c r="K41" i="101"/>
  <c r="L41" i="101" s="1"/>
  <c r="H41" i="101"/>
  <c r="M41" i="101" s="1"/>
  <c r="G41" i="101"/>
  <c r="N41" i="101" s="1"/>
  <c r="O41" i="101" s="1"/>
  <c r="K36" i="101"/>
  <c r="L36" i="101" s="1"/>
  <c r="G36" i="101"/>
  <c r="N36" i="101" s="1"/>
  <c r="O36" i="101" s="1"/>
  <c r="K24" i="101"/>
  <c r="L24" i="101" s="1"/>
  <c r="G24" i="101"/>
  <c r="H24" i="101" s="1"/>
  <c r="K55" i="101"/>
  <c r="N55" i="101" s="1"/>
  <c r="O55" i="101" s="1"/>
  <c r="G55" i="101"/>
  <c r="K23" i="101"/>
  <c r="L23" i="101" s="1"/>
  <c r="G23" i="101"/>
  <c r="N23" i="101" s="1"/>
  <c r="O23" i="101" s="1"/>
  <c r="K17" i="101"/>
  <c r="L17" i="101" s="1"/>
  <c r="G17" i="101"/>
  <c r="N17" i="101" s="1"/>
  <c r="O17" i="101" s="1"/>
  <c r="K40" i="101"/>
  <c r="L40" i="101" s="1"/>
  <c r="G40" i="101"/>
  <c r="H40" i="101" s="1"/>
  <c r="M40" i="101" s="1"/>
  <c r="L47" i="101"/>
  <c r="K47" i="101"/>
  <c r="G47" i="101"/>
  <c r="K31" i="101"/>
  <c r="L31" i="101" s="1"/>
  <c r="H31" i="101"/>
  <c r="M31" i="101" s="1"/>
  <c r="G31" i="101"/>
  <c r="N31" i="101" s="1"/>
  <c r="O31" i="101" s="1"/>
  <c r="K33" i="101"/>
  <c r="L33" i="101" s="1"/>
  <c r="G33" i="101"/>
  <c r="N33" i="101" s="1"/>
  <c r="O33" i="101" s="1"/>
  <c r="K20" i="101"/>
  <c r="L20" i="101" s="1"/>
  <c r="G20" i="101"/>
  <c r="H20" i="101" s="1"/>
  <c r="K22" i="101"/>
  <c r="N22" i="101" s="1"/>
  <c r="O22" i="101" s="1"/>
  <c r="G22" i="101"/>
  <c r="K25" i="101"/>
  <c r="L25" i="101" s="1"/>
  <c r="G25" i="101"/>
  <c r="N25" i="101" s="1"/>
  <c r="O25" i="101" s="1"/>
  <c r="K39" i="101"/>
  <c r="L39" i="101" s="1"/>
  <c r="G39" i="101"/>
  <c r="N39" i="101" s="1"/>
  <c r="O39" i="101" s="1"/>
  <c r="K21" i="101"/>
  <c r="L21" i="101" s="1"/>
  <c r="G21" i="101"/>
  <c r="H21" i="101" s="1"/>
  <c r="M21" i="101" s="1"/>
  <c r="L34" i="101"/>
  <c r="K34" i="101"/>
  <c r="G34" i="101"/>
  <c r="K37" i="101"/>
  <c r="L37" i="101" s="1"/>
  <c r="H37" i="101"/>
  <c r="M37" i="101" s="1"/>
  <c r="G37" i="101"/>
  <c r="N37" i="101" s="1"/>
  <c r="O37" i="101" s="1"/>
  <c r="K15" i="101"/>
  <c r="L15" i="101" s="1"/>
  <c r="G15" i="101"/>
  <c r="N15" i="101" s="1"/>
  <c r="O15" i="101" s="1"/>
  <c r="K45" i="101"/>
  <c r="L45" i="101" s="1"/>
  <c r="G45" i="101"/>
  <c r="H45" i="101" s="1"/>
  <c r="K35" i="101"/>
  <c r="N35" i="101" s="1"/>
  <c r="O35" i="101" s="1"/>
  <c r="G35" i="101"/>
  <c r="K32" i="101"/>
  <c r="L32" i="101" s="1"/>
  <c r="G32" i="101"/>
  <c r="N32" i="101" s="1"/>
  <c r="O32" i="101" s="1"/>
  <c r="K16" i="101"/>
  <c r="L16" i="101" s="1"/>
  <c r="G16" i="101"/>
  <c r="N16" i="101" s="1"/>
  <c r="O16" i="101" s="1"/>
  <c r="K44" i="101"/>
  <c r="L44" i="101" s="1"/>
  <c r="G44" i="101"/>
  <c r="H44" i="101" s="1"/>
  <c r="M44" i="101" s="1"/>
  <c r="L13" i="101"/>
  <c r="K13" i="101"/>
  <c r="G13" i="101"/>
  <c r="K19" i="101"/>
  <c r="L19" i="101" s="1"/>
  <c r="H19" i="101"/>
  <c r="M19" i="101" s="1"/>
  <c r="G19" i="101"/>
  <c r="N19" i="101" s="1"/>
  <c r="O19" i="101" s="1"/>
  <c r="K14" i="101"/>
  <c r="L14" i="101" s="1"/>
  <c r="G14" i="101"/>
  <c r="N14" i="101" s="1"/>
  <c r="O14" i="101" s="1"/>
  <c r="K29" i="101"/>
  <c r="L29" i="101" s="1"/>
  <c r="G29" i="101"/>
  <c r="H29" i="101" s="1"/>
  <c r="K18" i="101"/>
  <c r="N18" i="101" s="1"/>
  <c r="O18" i="101" s="1"/>
  <c r="G18" i="101"/>
  <c r="H18" i="101" s="1"/>
  <c r="I10" i="58659"/>
  <c r="J10" i="58659" s="1"/>
  <c r="K10" i="58659" s="1"/>
  <c r="H10" i="58659"/>
  <c r="E10" i="58659"/>
  <c r="F10" i="58659" s="1"/>
  <c r="G10" i="58659" s="1"/>
  <c r="L10" i="58659" s="1"/>
  <c r="D10" i="58659"/>
  <c r="C10" i="58659"/>
  <c r="B10" i="58659"/>
  <c r="J49" i="58659"/>
  <c r="F49" i="58659"/>
  <c r="G49" i="58659" s="1"/>
  <c r="J45" i="58659"/>
  <c r="G45" i="58659"/>
  <c r="F45" i="58659"/>
  <c r="J41" i="58659"/>
  <c r="F41" i="58659"/>
  <c r="G41" i="58659" s="1"/>
  <c r="J37" i="58659"/>
  <c r="F37" i="58659"/>
  <c r="G37" i="58659" s="1"/>
  <c r="S110" i="101"/>
  <c r="S109" i="101"/>
  <c r="S108" i="101"/>
  <c r="S107" i="101"/>
  <c r="S106" i="101"/>
  <c r="S105" i="101"/>
  <c r="S104" i="101"/>
  <c r="S103" i="101"/>
  <c r="S102" i="101"/>
  <c r="S101" i="101"/>
  <c r="S100" i="101"/>
  <c r="S99" i="101"/>
  <c r="S98" i="101"/>
  <c r="S97" i="101"/>
  <c r="S96" i="101"/>
  <c r="S95" i="101"/>
  <c r="S94" i="101"/>
  <c r="S93" i="101"/>
  <c r="S92" i="101"/>
  <c r="S91" i="101"/>
  <c r="S90" i="101"/>
  <c r="S89" i="101"/>
  <c r="S88" i="101"/>
  <c r="S87" i="101"/>
  <c r="S86" i="101"/>
  <c r="S85" i="101"/>
  <c r="S84" i="101"/>
  <c r="S83" i="101"/>
  <c r="S82" i="101"/>
  <c r="S81" i="101"/>
  <c r="S80" i="101"/>
  <c r="S79" i="101"/>
  <c r="S78" i="101"/>
  <c r="S77" i="101"/>
  <c r="S76" i="101"/>
  <c r="S75" i="101"/>
  <c r="S74" i="101"/>
  <c r="S73" i="101"/>
  <c r="S72" i="101"/>
  <c r="S71" i="101"/>
  <c r="S70" i="101"/>
  <c r="S69" i="101"/>
  <c r="S68" i="101"/>
  <c r="S67" i="101"/>
  <c r="S66" i="101"/>
  <c r="S65" i="101"/>
  <c r="S64" i="101"/>
  <c r="K15" i="1"/>
  <c r="K48" i="64"/>
  <c r="L48" i="64" s="1"/>
  <c r="G117" i="101"/>
  <c r="G116" i="101"/>
  <c r="H116" i="101" s="1"/>
  <c r="G115" i="101"/>
  <c r="H115" i="101" s="1"/>
  <c r="G114" i="101"/>
  <c r="H114" i="101" s="1"/>
  <c r="G127" i="101"/>
  <c r="H127" i="101" s="1"/>
  <c r="G126" i="101"/>
  <c r="H126" i="101" s="1"/>
  <c r="G124" i="101"/>
  <c r="H124" i="101" s="1"/>
  <c r="G122" i="101"/>
  <c r="H122" i="101" s="1"/>
  <c r="G125" i="101"/>
  <c r="H125" i="101" s="1"/>
  <c r="G123" i="101"/>
  <c r="H123" i="101" s="1"/>
  <c r="H117" i="101"/>
  <c r="G119" i="101"/>
  <c r="H119" i="101" s="1"/>
  <c r="G121" i="101"/>
  <c r="H121" i="101" s="1"/>
  <c r="G118" i="101"/>
  <c r="H118" i="101" s="1"/>
  <c r="G120" i="101"/>
  <c r="H120" i="101" s="1"/>
  <c r="N78" i="101" l="1"/>
  <c r="O78" i="101" s="1"/>
  <c r="H78" i="101"/>
  <c r="H100" i="101"/>
  <c r="M100" i="101" s="1"/>
  <c r="N100" i="101"/>
  <c r="O100" i="101" s="1"/>
  <c r="N105" i="101"/>
  <c r="O105" i="101" s="1"/>
  <c r="H105" i="101"/>
  <c r="N67" i="101"/>
  <c r="O67" i="101" s="1"/>
  <c r="H59" i="101"/>
  <c r="M59" i="101" s="1"/>
  <c r="N59" i="101"/>
  <c r="O59" i="101" s="1"/>
  <c r="N82" i="101"/>
  <c r="O82" i="101" s="1"/>
  <c r="H82" i="101"/>
  <c r="N101" i="101"/>
  <c r="O101" i="101" s="1"/>
  <c r="L101" i="101"/>
  <c r="H90" i="101"/>
  <c r="M90" i="101" s="1"/>
  <c r="N90" i="101"/>
  <c r="O90" i="101" s="1"/>
  <c r="N110" i="101"/>
  <c r="O110" i="101" s="1"/>
  <c r="H110" i="101"/>
  <c r="L18" i="101"/>
  <c r="H32" i="101"/>
  <c r="M32" i="101" s="1"/>
  <c r="L35" i="101"/>
  <c r="H25" i="101"/>
  <c r="M25" i="101" s="1"/>
  <c r="L22" i="101"/>
  <c r="H23" i="101"/>
  <c r="M23" i="101" s="1"/>
  <c r="L55" i="101"/>
  <c r="H38" i="101"/>
  <c r="M38" i="101" s="1"/>
  <c r="L65" i="101"/>
  <c r="H52" i="101"/>
  <c r="M52" i="101" s="1"/>
  <c r="L58" i="101"/>
  <c r="M89" i="101"/>
  <c r="M93" i="101"/>
  <c r="N70" i="101"/>
  <c r="O70" i="101" s="1"/>
  <c r="N97" i="101"/>
  <c r="O97" i="101" s="1"/>
  <c r="H98" i="101"/>
  <c r="M98" i="101" s="1"/>
  <c r="N98" i="101"/>
  <c r="O98" i="101" s="1"/>
  <c r="H91" i="101"/>
  <c r="M91" i="101" s="1"/>
  <c r="N91" i="101"/>
  <c r="O91" i="101" s="1"/>
  <c r="M18" i="101"/>
  <c r="L57" i="101"/>
  <c r="N57" i="101"/>
  <c r="O57" i="101" s="1"/>
  <c r="H49" i="101"/>
  <c r="M49" i="101" s="1"/>
  <c r="N49" i="101"/>
  <c r="O49" i="101" s="1"/>
  <c r="H62" i="101"/>
  <c r="M62" i="101" s="1"/>
  <c r="N62" i="101"/>
  <c r="O62" i="101" s="1"/>
  <c r="M29" i="101"/>
  <c r="M45" i="101"/>
  <c r="M20" i="101"/>
  <c r="M24" i="101"/>
  <c r="M26" i="101"/>
  <c r="M57" i="101"/>
  <c r="H50" i="101"/>
  <c r="M50" i="101" s="1"/>
  <c r="N50" i="101"/>
  <c r="O50" i="101" s="1"/>
  <c r="H71" i="101"/>
  <c r="M71" i="101" s="1"/>
  <c r="N71" i="101"/>
  <c r="O71" i="101" s="1"/>
  <c r="H86" i="101"/>
  <c r="M86" i="101" s="1"/>
  <c r="N86" i="101"/>
  <c r="O86" i="101" s="1"/>
  <c r="N83" i="101"/>
  <c r="O83" i="101" s="1"/>
  <c r="H85" i="101"/>
  <c r="M85" i="101" s="1"/>
  <c r="N85" i="101"/>
  <c r="O85" i="101" s="1"/>
  <c r="N29" i="101"/>
  <c r="O29" i="101" s="1"/>
  <c r="N45" i="101"/>
  <c r="O45" i="101" s="1"/>
  <c r="N20" i="101"/>
  <c r="O20" i="101" s="1"/>
  <c r="N24" i="101"/>
  <c r="O24" i="101" s="1"/>
  <c r="N26" i="101"/>
  <c r="O26" i="101" s="1"/>
  <c r="N42" i="101"/>
  <c r="O42" i="101" s="1"/>
  <c r="N93" i="101"/>
  <c r="O93" i="101" s="1"/>
  <c r="N95" i="101"/>
  <c r="O95" i="101" s="1"/>
  <c r="N102" i="101"/>
  <c r="O102" i="101" s="1"/>
  <c r="H102" i="101"/>
  <c r="M102" i="101" s="1"/>
  <c r="N92" i="101"/>
  <c r="O92" i="101" s="1"/>
  <c r="N106" i="101"/>
  <c r="O106" i="101" s="1"/>
  <c r="M80" i="101"/>
  <c r="M108" i="101"/>
  <c r="N108" i="101"/>
  <c r="O108" i="101" s="1"/>
  <c r="M77" i="101"/>
  <c r="N56" i="101"/>
  <c r="O56" i="101" s="1"/>
  <c r="N60" i="101"/>
  <c r="O60" i="101" s="1"/>
  <c r="N94" i="101"/>
  <c r="O94" i="101" s="1"/>
  <c r="N79" i="101"/>
  <c r="O79" i="101" s="1"/>
  <c r="N107" i="101"/>
  <c r="O107" i="101" s="1"/>
  <c r="M104" i="101"/>
  <c r="M42" i="101"/>
  <c r="M46" i="101"/>
  <c r="M53" i="101"/>
  <c r="M64" i="101"/>
  <c r="M69" i="101"/>
  <c r="M73" i="101"/>
  <c r="M75" i="101"/>
  <c r="M76" i="101"/>
  <c r="H83" i="101"/>
  <c r="M83" i="101" s="1"/>
  <c r="H84" i="101"/>
  <c r="M84" i="101" s="1"/>
  <c r="M94" i="101"/>
  <c r="M74" i="101"/>
  <c r="M92" i="101"/>
  <c r="M87" i="101"/>
  <c r="H95" i="101"/>
  <c r="M95" i="101" s="1"/>
  <c r="M101" i="101"/>
  <c r="M106" i="101"/>
  <c r="N74" i="101"/>
  <c r="O74" i="101" s="1"/>
  <c r="N88" i="101"/>
  <c r="O88" i="101" s="1"/>
  <c r="N87" i="101"/>
  <c r="O87" i="101" s="1"/>
  <c r="M88" i="101"/>
  <c r="M82" i="101"/>
  <c r="M109" i="101"/>
  <c r="M110" i="101"/>
  <c r="M56" i="101"/>
  <c r="M60" i="101"/>
  <c r="M78" i="101"/>
  <c r="M105" i="101"/>
  <c r="H14" i="101"/>
  <c r="M14" i="101" s="1"/>
  <c r="H13" i="101"/>
  <c r="M13" i="101" s="1"/>
  <c r="H35" i="101"/>
  <c r="H15" i="101"/>
  <c r="M15" i="101" s="1"/>
  <c r="H39" i="101"/>
  <c r="M39" i="101" s="1"/>
  <c r="H33" i="101"/>
  <c r="M33" i="101" s="1"/>
  <c r="H17" i="101"/>
  <c r="M17" i="101" s="1"/>
  <c r="H36" i="101"/>
  <c r="M36" i="101" s="1"/>
  <c r="H28" i="101"/>
  <c r="M28" i="101" s="1"/>
  <c r="H61" i="101"/>
  <c r="M61" i="101" s="1"/>
  <c r="H27" i="101"/>
  <c r="M27" i="101" s="1"/>
  <c r="H68" i="101"/>
  <c r="M68" i="101" s="1"/>
  <c r="H16" i="101"/>
  <c r="M16" i="101" s="1"/>
  <c r="H34" i="101"/>
  <c r="M34" i="101" s="1"/>
  <c r="H22" i="101"/>
  <c r="M22" i="101" s="1"/>
  <c r="H47" i="101"/>
  <c r="M47" i="101" s="1"/>
  <c r="H55" i="101"/>
  <c r="H30" i="101"/>
  <c r="M30" i="101" s="1"/>
  <c r="H65" i="101"/>
  <c r="M65" i="101" s="1"/>
  <c r="H63" i="101"/>
  <c r="M63" i="101" s="1"/>
  <c r="H58" i="101"/>
  <c r="L15" i="1"/>
  <c r="K57" i="1"/>
  <c r="M58" i="101" l="1"/>
  <c r="M55" i="101"/>
  <c r="M35" i="101"/>
  <c r="L57" i="1"/>
  <c r="K45" i="64"/>
  <c r="K39" i="1" l="1"/>
  <c r="S31" i="101" l="1"/>
  <c r="S30" i="101"/>
  <c r="S29" i="101"/>
  <c r="S28" i="101"/>
  <c r="S27" i="101"/>
  <c r="S26" i="101"/>
  <c r="S25" i="101"/>
  <c r="S24" i="101"/>
  <c r="S23" i="101"/>
  <c r="S22" i="101"/>
  <c r="S21" i="101"/>
  <c r="S20" i="101"/>
  <c r="S19" i="101"/>
  <c r="S18" i="101"/>
  <c r="S17" i="101"/>
  <c r="S16" i="101"/>
  <c r="S15" i="101"/>
  <c r="S14" i="101"/>
  <c r="S13" i="101"/>
  <c r="G54" i="64"/>
  <c r="H54" i="64" s="1"/>
  <c r="F43" i="58662"/>
  <c r="F42" i="58662"/>
  <c r="F41" i="58662"/>
  <c r="F40" i="58662"/>
  <c r="F39" i="58662"/>
  <c r="F38" i="58662"/>
  <c r="F37" i="58662"/>
  <c r="F36" i="58662"/>
  <c r="F35" i="58662"/>
  <c r="F34" i="58662"/>
  <c r="F33" i="58662"/>
  <c r="F32" i="58662"/>
  <c r="F31" i="58662"/>
  <c r="F30" i="58662"/>
  <c r="F29" i="58662"/>
  <c r="F28" i="58662"/>
  <c r="F27" i="58662"/>
  <c r="F26" i="58662"/>
  <c r="F25" i="58662"/>
  <c r="F24" i="58662"/>
  <c r="F23" i="58662"/>
  <c r="F22" i="58662"/>
  <c r="F21" i="58662"/>
  <c r="F20" i="58662"/>
  <c r="F19" i="58662"/>
  <c r="F18" i="58662"/>
  <c r="F17" i="58662"/>
  <c r="F16" i="58662"/>
  <c r="F15" i="58662"/>
  <c r="F14" i="58662"/>
  <c r="F13" i="58662"/>
  <c r="F12" i="58662"/>
  <c r="F11" i="58662"/>
  <c r="F10" i="58662"/>
  <c r="F9" i="58662"/>
  <c r="F8" i="58662"/>
  <c r="F7" i="58662"/>
  <c r="G43" i="58662" l="1"/>
  <c r="F46" i="58661"/>
  <c r="F44" i="58661"/>
  <c r="F43" i="58661"/>
  <c r="F42" i="58661"/>
  <c r="F41" i="58661"/>
  <c r="F40" i="58661"/>
  <c r="F39" i="58661"/>
  <c r="F38" i="58661"/>
  <c r="F37" i="58661"/>
  <c r="F36" i="58661"/>
  <c r="F35" i="58661"/>
  <c r="F34" i="58661"/>
  <c r="F33" i="58661"/>
  <c r="F32" i="58661"/>
  <c r="F31" i="58661"/>
  <c r="F30" i="58661"/>
  <c r="F29" i="58661"/>
  <c r="F28" i="58661"/>
  <c r="F27" i="58661"/>
  <c r="F26" i="58661"/>
  <c r="F25" i="58661"/>
  <c r="F24" i="58661"/>
  <c r="F23" i="58661"/>
  <c r="F22" i="58661"/>
  <c r="F21" i="58661"/>
  <c r="F19" i="58661"/>
  <c r="F18" i="58661"/>
  <c r="F17" i="58661"/>
  <c r="F16" i="58661"/>
  <c r="F15" i="58661"/>
  <c r="F14" i="58661"/>
  <c r="F13" i="58661"/>
  <c r="F12" i="58661"/>
  <c r="F11" i="58661"/>
  <c r="F10" i="58661"/>
  <c r="F9" i="58661"/>
  <c r="F8" i="58661"/>
  <c r="F7" i="58661"/>
  <c r="I19" i="58659"/>
  <c r="H19" i="58659"/>
  <c r="E19" i="58659"/>
  <c r="D19" i="58659"/>
  <c r="C19" i="58659"/>
  <c r="B19" i="58659"/>
  <c r="I18" i="58659"/>
  <c r="H18" i="58659"/>
  <c r="E18" i="58659"/>
  <c r="D18" i="58659"/>
  <c r="C18" i="58659"/>
  <c r="B18" i="58659"/>
  <c r="I14" i="58659"/>
  <c r="H14" i="58659"/>
  <c r="J14" i="58659" s="1"/>
  <c r="E14" i="58659"/>
  <c r="D14" i="58659"/>
  <c r="C14" i="58659"/>
  <c r="B14" i="58659"/>
  <c r="I13" i="58659"/>
  <c r="H13" i="58659"/>
  <c r="E13" i="58659"/>
  <c r="D13" i="58659"/>
  <c r="C13" i="58659"/>
  <c r="B13" i="58659"/>
  <c r="I9" i="58659"/>
  <c r="H9" i="58659"/>
  <c r="E9" i="58659"/>
  <c r="D9" i="58659"/>
  <c r="C9" i="58659"/>
  <c r="B9" i="58659"/>
  <c r="A11" i="58659"/>
  <c r="J13" i="58659"/>
  <c r="G23" i="110"/>
  <c r="L41" i="58659"/>
  <c r="S127" i="101"/>
  <c r="K127" i="101"/>
  <c r="N127" i="101" s="1"/>
  <c r="O127" i="101" s="1"/>
  <c r="S126" i="101"/>
  <c r="K126" i="101"/>
  <c r="N126" i="101" s="1"/>
  <c r="O126" i="101" s="1"/>
  <c r="S125" i="101"/>
  <c r="K124" i="101"/>
  <c r="S124" i="101"/>
  <c r="K122" i="101"/>
  <c r="K22" i="110"/>
  <c r="L22" i="110" s="1"/>
  <c r="G22" i="110"/>
  <c r="K24" i="110"/>
  <c r="L24" i="110" s="1"/>
  <c r="G26" i="110"/>
  <c r="K26" i="110"/>
  <c r="L26" i="110" s="1"/>
  <c r="G25" i="110"/>
  <c r="K27" i="110"/>
  <c r="L27" i="110" s="1"/>
  <c r="G24" i="110"/>
  <c r="K25" i="110"/>
  <c r="L25" i="110" s="1"/>
  <c r="G27" i="110"/>
  <c r="K21" i="110"/>
  <c r="L21" i="110" s="1"/>
  <c r="G15" i="110"/>
  <c r="K16" i="110"/>
  <c r="L16" i="110" s="1"/>
  <c r="G16" i="110"/>
  <c r="K15" i="110"/>
  <c r="L15" i="110" s="1"/>
  <c r="G28" i="110"/>
  <c r="H15" i="110" s="1"/>
  <c r="K20" i="110"/>
  <c r="L20" i="110" s="1"/>
  <c r="G18" i="110"/>
  <c r="K14" i="110"/>
  <c r="L14" i="110" s="1"/>
  <c r="G19" i="110"/>
  <c r="K23" i="110"/>
  <c r="L23" i="110" s="1"/>
  <c r="G21" i="110"/>
  <c r="K19" i="110"/>
  <c r="L19" i="110" s="1"/>
  <c r="G20" i="110"/>
  <c r="H20" i="110" s="1"/>
  <c r="K18" i="110"/>
  <c r="L18" i="110" s="1"/>
  <c r="G14" i="110"/>
  <c r="K17" i="110"/>
  <c r="L17" i="110" s="1"/>
  <c r="G17" i="110"/>
  <c r="K80" i="111"/>
  <c r="L80" i="111" s="1"/>
  <c r="G80" i="111"/>
  <c r="H80" i="111" s="1"/>
  <c r="M80" i="111" s="1"/>
  <c r="K79" i="111"/>
  <c r="L79" i="111" s="1"/>
  <c r="G79" i="111"/>
  <c r="H79" i="111" s="1"/>
  <c r="K78" i="111"/>
  <c r="L78" i="111" s="1"/>
  <c r="G78" i="111"/>
  <c r="H78" i="111" s="1"/>
  <c r="K77" i="111"/>
  <c r="L77" i="111" s="1"/>
  <c r="G77" i="111"/>
  <c r="H77" i="111" s="1"/>
  <c r="K76" i="111"/>
  <c r="L76" i="111" s="1"/>
  <c r="H76" i="111"/>
  <c r="G76" i="111"/>
  <c r="K75" i="111"/>
  <c r="L75" i="111" s="1"/>
  <c r="G75" i="111"/>
  <c r="H75" i="111" s="1"/>
  <c r="M75" i="111" s="1"/>
  <c r="L74" i="111"/>
  <c r="K74" i="111"/>
  <c r="G74" i="111"/>
  <c r="H74" i="111" s="1"/>
  <c r="M73" i="111"/>
  <c r="K73" i="111"/>
  <c r="L73" i="111" s="1"/>
  <c r="G73" i="111"/>
  <c r="H73" i="111" s="1"/>
  <c r="K72" i="111"/>
  <c r="L72" i="111" s="1"/>
  <c r="H72" i="111"/>
  <c r="M72" i="111" s="1"/>
  <c r="G72" i="111"/>
  <c r="K71" i="111"/>
  <c r="L71" i="111" s="1"/>
  <c r="G71" i="111"/>
  <c r="H71" i="111" s="1"/>
  <c r="M71" i="111" s="1"/>
  <c r="L70" i="111"/>
  <c r="K70" i="111"/>
  <c r="G70" i="111"/>
  <c r="H70" i="111" s="1"/>
  <c r="M69" i="111"/>
  <c r="L69" i="111"/>
  <c r="K69" i="111"/>
  <c r="G69" i="111"/>
  <c r="H69" i="111" s="1"/>
  <c r="K68" i="111"/>
  <c r="L68" i="111" s="1"/>
  <c r="H68" i="111"/>
  <c r="G68" i="111"/>
  <c r="K67" i="111"/>
  <c r="L67" i="111" s="1"/>
  <c r="H67" i="111"/>
  <c r="M67" i="111" s="1"/>
  <c r="G67" i="111"/>
  <c r="L66" i="111"/>
  <c r="K66" i="111"/>
  <c r="G66" i="111"/>
  <c r="H66" i="111" s="1"/>
  <c r="M66" i="111" s="1"/>
  <c r="L65" i="111"/>
  <c r="K65" i="111"/>
  <c r="G65" i="111"/>
  <c r="H65" i="111" s="1"/>
  <c r="K64" i="111"/>
  <c r="L64" i="111" s="1"/>
  <c r="G64" i="111"/>
  <c r="H64" i="111" s="1"/>
  <c r="M64" i="111" s="1"/>
  <c r="K63" i="111"/>
  <c r="L63" i="111" s="1"/>
  <c r="H63" i="111"/>
  <c r="G63" i="111"/>
  <c r="L62" i="111"/>
  <c r="K62" i="111"/>
  <c r="G62" i="111"/>
  <c r="H62" i="111" s="1"/>
  <c r="L61" i="111"/>
  <c r="K61" i="111"/>
  <c r="G61" i="111"/>
  <c r="H61" i="111" s="1"/>
  <c r="M61" i="111" s="1"/>
  <c r="K60" i="111"/>
  <c r="L60" i="111" s="1"/>
  <c r="H60" i="111"/>
  <c r="G60" i="111"/>
  <c r="K59" i="111"/>
  <c r="L59" i="111" s="1"/>
  <c r="G59" i="111"/>
  <c r="H59" i="111" s="1"/>
  <c r="M59" i="111" s="1"/>
  <c r="K58" i="111"/>
  <c r="L58" i="111" s="1"/>
  <c r="G58" i="111"/>
  <c r="H58" i="111" s="1"/>
  <c r="K57" i="111"/>
  <c r="L57" i="111" s="1"/>
  <c r="G57" i="111"/>
  <c r="H57" i="111" s="1"/>
  <c r="M57" i="111" s="1"/>
  <c r="K56" i="111"/>
  <c r="L56" i="111" s="1"/>
  <c r="G56" i="111"/>
  <c r="H56" i="111" s="1"/>
  <c r="M56" i="111" s="1"/>
  <c r="K55" i="111"/>
  <c r="L55" i="111" s="1"/>
  <c r="H55" i="111"/>
  <c r="M55" i="111" s="1"/>
  <c r="G55" i="111"/>
  <c r="L54" i="111"/>
  <c r="K54" i="111"/>
  <c r="G54" i="111"/>
  <c r="H54" i="111" s="1"/>
  <c r="L53" i="111"/>
  <c r="K53" i="111"/>
  <c r="G53" i="111"/>
  <c r="H53" i="111" s="1"/>
  <c r="M53" i="111" s="1"/>
  <c r="K52" i="111"/>
  <c r="L52" i="111" s="1"/>
  <c r="H52" i="111"/>
  <c r="G52" i="111"/>
  <c r="K51" i="111"/>
  <c r="L51" i="111" s="1"/>
  <c r="G51" i="111"/>
  <c r="H51" i="111" s="1"/>
  <c r="M51" i="111" s="1"/>
  <c r="K50" i="111"/>
  <c r="L50" i="111" s="1"/>
  <c r="G50" i="111"/>
  <c r="H50" i="111" s="1"/>
  <c r="L49" i="111"/>
  <c r="K49" i="111"/>
  <c r="G49" i="111"/>
  <c r="H49" i="111" s="1"/>
  <c r="K48" i="111"/>
  <c r="L48" i="111" s="1"/>
  <c r="H48" i="111"/>
  <c r="M48" i="111" s="1"/>
  <c r="G48" i="111"/>
  <c r="K47" i="111"/>
  <c r="L47" i="111" s="1"/>
  <c r="G47" i="111"/>
  <c r="H47" i="111" s="1"/>
  <c r="K46" i="111"/>
  <c r="L46" i="111" s="1"/>
  <c r="G46" i="111"/>
  <c r="H46" i="111" s="1"/>
  <c r="K45" i="111"/>
  <c r="L45" i="111" s="1"/>
  <c r="M45" i="111" s="1"/>
  <c r="G45" i="111"/>
  <c r="H45" i="111" s="1"/>
  <c r="K44" i="111"/>
  <c r="L44" i="111" s="1"/>
  <c r="G44" i="111"/>
  <c r="H44" i="111" s="1"/>
  <c r="M44" i="111" s="1"/>
  <c r="K43" i="111"/>
  <c r="L43" i="111" s="1"/>
  <c r="H43" i="111"/>
  <c r="M43" i="111" s="1"/>
  <c r="G43" i="111"/>
  <c r="L42" i="111"/>
  <c r="K42" i="111"/>
  <c r="G42" i="111"/>
  <c r="H42" i="111" s="1"/>
  <c r="L41" i="111"/>
  <c r="K41" i="111"/>
  <c r="G41" i="111"/>
  <c r="H41" i="111" s="1"/>
  <c r="M41" i="111" s="1"/>
  <c r="K40" i="111"/>
  <c r="L40" i="111" s="1"/>
  <c r="H40" i="111"/>
  <c r="M40" i="111" s="1"/>
  <c r="G40" i="111"/>
  <c r="K39" i="111"/>
  <c r="L39" i="111" s="1"/>
  <c r="G39" i="111"/>
  <c r="H39" i="111" s="1"/>
  <c r="M39" i="111" s="1"/>
  <c r="K38" i="111"/>
  <c r="L38" i="111" s="1"/>
  <c r="G38" i="111"/>
  <c r="H38" i="111" s="1"/>
  <c r="K37" i="111"/>
  <c r="L37" i="111" s="1"/>
  <c r="M37" i="111" s="1"/>
  <c r="G37" i="111"/>
  <c r="H37" i="111" s="1"/>
  <c r="K36" i="111"/>
  <c r="L36" i="111" s="1"/>
  <c r="G36" i="111"/>
  <c r="H36" i="111" s="1"/>
  <c r="K35" i="111"/>
  <c r="L35" i="111" s="1"/>
  <c r="H35" i="111"/>
  <c r="M35" i="111" s="1"/>
  <c r="G35" i="111"/>
  <c r="L34" i="111"/>
  <c r="M34" i="111" s="1"/>
  <c r="K34" i="111"/>
  <c r="G34" i="111"/>
  <c r="H34" i="111" s="1"/>
  <c r="K33" i="111"/>
  <c r="L33" i="111" s="1"/>
  <c r="G33" i="111"/>
  <c r="H33" i="111" s="1"/>
  <c r="K32" i="111"/>
  <c r="L32" i="111" s="1"/>
  <c r="G32" i="111"/>
  <c r="H32" i="111" s="1"/>
  <c r="M32" i="111" s="1"/>
  <c r="K31" i="111"/>
  <c r="L31" i="111" s="1"/>
  <c r="H31" i="111"/>
  <c r="G31" i="111"/>
  <c r="L30" i="111"/>
  <c r="M30" i="111" s="1"/>
  <c r="K30" i="111"/>
  <c r="G30" i="111"/>
  <c r="H30" i="111" s="1"/>
  <c r="K29" i="111"/>
  <c r="L29" i="111" s="1"/>
  <c r="G29" i="111"/>
  <c r="H29" i="111" s="1"/>
  <c r="K28" i="111"/>
  <c r="L28" i="111" s="1"/>
  <c r="G28" i="111"/>
  <c r="H28" i="111" s="1"/>
  <c r="M28" i="111" s="1"/>
  <c r="K27" i="111"/>
  <c r="L27" i="111" s="1"/>
  <c r="H27" i="111"/>
  <c r="G27" i="111"/>
  <c r="L26" i="111"/>
  <c r="M26" i="111" s="1"/>
  <c r="K26" i="111"/>
  <c r="G26" i="111"/>
  <c r="H26" i="111" s="1"/>
  <c r="K25" i="111"/>
  <c r="L25" i="111" s="1"/>
  <c r="G25" i="111"/>
  <c r="H25" i="111" s="1"/>
  <c r="K24" i="111"/>
  <c r="L24" i="111" s="1"/>
  <c r="G24" i="111"/>
  <c r="H24" i="111" s="1"/>
  <c r="M24" i="111" s="1"/>
  <c r="K23" i="111"/>
  <c r="L23" i="111" s="1"/>
  <c r="H23" i="111"/>
  <c r="G23" i="111"/>
  <c r="L22" i="111"/>
  <c r="M22" i="111" s="1"/>
  <c r="K22" i="111"/>
  <c r="G22" i="111"/>
  <c r="H22" i="111" s="1"/>
  <c r="K21" i="111"/>
  <c r="L21" i="111" s="1"/>
  <c r="G21" i="111"/>
  <c r="H21" i="111" s="1"/>
  <c r="K20" i="111"/>
  <c r="L20" i="111" s="1"/>
  <c r="G20" i="111"/>
  <c r="H20" i="111" s="1"/>
  <c r="M20" i="111" s="1"/>
  <c r="K19" i="111"/>
  <c r="L19" i="111" s="1"/>
  <c r="H19" i="111"/>
  <c r="G19" i="111"/>
  <c r="L18" i="111"/>
  <c r="M18" i="111" s="1"/>
  <c r="K18" i="111"/>
  <c r="G18" i="111"/>
  <c r="H18" i="111" s="1"/>
  <c r="K17" i="111"/>
  <c r="L17" i="111" s="1"/>
  <c r="G17" i="111"/>
  <c r="H17" i="111" s="1"/>
  <c r="K16" i="111"/>
  <c r="L16" i="111" s="1"/>
  <c r="G16" i="111"/>
  <c r="H16" i="111" s="1"/>
  <c r="M16" i="111" s="1"/>
  <c r="K15" i="111"/>
  <c r="L15" i="111" s="1"/>
  <c r="H15" i="111"/>
  <c r="G15" i="111"/>
  <c r="L14" i="111"/>
  <c r="M14" i="111" s="1"/>
  <c r="K14" i="111"/>
  <c r="G14" i="111"/>
  <c r="H14" i="111" s="1"/>
  <c r="K24" i="58656"/>
  <c r="L24" i="58656" s="1"/>
  <c r="G24" i="58656"/>
  <c r="H24" i="58656" s="1"/>
  <c r="K17" i="58656"/>
  <c r="L17" i="58656" s="1"/>
  <c r="G17" i="58656"/>
  <c r="H17" i="58656" s="1"/>
  <c r="K28" i="58656"/>
  <c r="L28" i="58656" s="1"/>
  <c r="G28" i="58656"/>
  <c r="H28" i="58656" s="1"/>
  <c r="G39" i="58656"/>
  <c r="H39" i="58656" s="1"/>
  <c r="K30" i="58656"/>
  <c r="L30" i="58656" s="1"/>
  <c r="G30" i="58656"/>
  <c r="H30" i="58656" s="1"/>
  <c r="K32" i="58656"/>
  <c r="L32" i="58656" s="1"/>
  <c r="G32" i="58656"/>
  <c r="H32" i="58656" s="1"/>
  <c r="K34" i="58656"/>
  <c r="L34" i="58656" s="1"/>
  <c r="G34" i="58656"/>
  <c r="H34" i="58656" s="1"/>
  <c r="G38" i="58656"/>
  <c r="H38" i="58656" s="1"/>
  <c r="K20" i="58656"/>
  <c r="L20" i="58656" s="1"/>
  <c r="G20" i="58656"/>
  <c r="H20" i="58656" s="1"/>
  <c r="K16" i="58656"/>
  <c r="L16" i="58656" s="1"/>
  <c r="G16" i="58656"/>
  <c r="H16" i="58656" s="1"/>
  <c r="K33" i="58656"/>
  <c r="L33" i="58656" s="1"/>
  <c r="G33" i="58656"/>
  <c r="H33" i="58656" s="1"/>
  <c r="K29" i="58656"/>
  <c r="L29" i="58656" s="1"/>
  <c r="G29" i="58656"/>
  <c r="H29" i="58656" s="1"/>
  <c r="M29" i="58656" s="1"/>
  <c r="K15" i="58656"/>
  <c r="L15" i="58656" s="1"/>
  <c r="G15" i="58656"/>
  <c r="H15" i="58656" s="1"/>
  <c r="K21" i="58656"/>
  <c r="L21" i="58656" s="1"/>
  <c r="G21" i="58656"/>
  <c r="H21" i="58656" s="1"/>
  <c r="K26" i="58656"/>
  <c r="L26" i="58656" s="1"/>
  <c r="G26" i="58656"/>
  <c r="H26" i="58656" s="1"/>
  <c r="G37" i="58656"/>
  <c r="H37" i="58656" s="1"/>
  <c r="K31" i="58656"/>
  <c r="L31" i="58656" s="1"/>
  <c r="G31" i="58656"/>
  <c r="H31" i="58656" s="1"/>
  <c r="G40" i="58656"/>
  <c r="H40" i="58656" s="1"/>
  <c r="K19" i="58656"/>
  <c r="L19" i="58656" s="1"/>
  <c r="G19" i="58656"/>
  <c r="H19" i="58656" s="1"/>
  <c r="K18" i="58656"/>
  <c r="L18" i="58656" s="1"/>
  <c r="G18" i="58656"/>
  <c r="H18" i="58656" s="1"/>
  <c r="K25" i="58656"/>
  <c r="L25" i="58656" s="1"/>
  <c r="G25" i="58656"/>
  <c r="H25" i="58656" s="1"/>
  <c r="K27" i="58656"/>
  <c r="L27" i="58656" s="1"/>
  <c r="G27" i="58656"/>
  <c r="H27" i="58656" s="1"/>
  <c r="K23" i="58656"/>
  <c r="L23" i="58656" s="1"/>
  <c r="G23" i="58656"/>
  <c r="H23" i="58656" s="1"/>
  <c r="K22" i="58656"/>
  <c r="L22" i="58656" s="1"/>
  <c r="G22" i="58656"/>
  <c r="H22" i="58656" s="1"/>
  <c r="G36" i="58656"/>
  <c r="H36" i="58656" s="1"/>
  <c r="G41" i="58656"/>
  <c r="H41" i="58656" s="1"/>
  <c r="K35" i="58656"/>
  <c r="L35" i="58656" s="1"/>
  <c r="G35" i="58656"/>
  <c r="H35" i="58656" s="1"/>
  <c r="G42" i="58656"/>
  <c r="H42" i="58656" s="1"/>
  <c r="K14" i="58656"/>
  <c r="L14" i="58656" s="1"/>
  <c r="G14" i="58656"/>
  <c r="H14" i="58656" s="1"/>
  <c r="K19" i="64"/>
  <c r="L19" i="64" s="1"/>
  <c r="G19" i="64"/>
  <c r="H19" i="64" s="1"/>
  <c r="K39" i="64"/>
  <c r="L39" i="64" s="1"/>
  <c r="G39" i="64"/>
  <c r="H39" i="64" s="1"/>
  <c r="G53" i="64"/>
  <c r="H53" i="64" s="1"/>
  <c r="K44" i="64"/>
  <c r="L44" i="64" s="1"/>
  <c r="G44" i="64"/>
  <c r="H44" i="64" s="1"/>
  <c r="K34" i="64"/>
  <c r="L34" i="64" s="1"/>
  <c r="G34" i="64"/>
  <c r="H34" i="64" s="1"/>
  <c r="G50" i="64"/>
  <c r="H50" i="64" s="1"/>
  <c r="K22" i="64"/>
  <c r="L22" i="64" s="1"/>
  <c r="G22" i="64"/>
  <c r="H22" i="64" s="1"/>
  <c r="K31" i="64"/>
  <c r="L31" i="64" s="1"/>
  <c r="G31" i="64"/>
  <c r="H31" i="64" s="1"/>
  <c r="K37" i="64"/>
  <c r="L37" i="64" s="1"/>
  <c r="G37" i="64"/>
  <c r="H37" i="64" s="1"/>
  <c r="K33" i="64"/>
  <c r="L33" i="64" s="1"/>
  <c r="G33" i="64"/>
  <c r="H33" i="64" s="1"/>
  <c r="G51" i="64"/>
  <c r="H51" i="64" s="1"/>
  <c r="K32" i="64"/>
  <c r="L32" i="64" s="1"/>
  <c r="G32" i="64"/>
  <c r="H32" i="64" s="1"/>
  <c r="K36" i="64"/>
  <c r="L36" i="64" s="1"/>
  <c r="G36" i="64"/>
  <c r="H36" i="64" s="1"/>
  <c r="K28" i="64"/>
  <c r="L28" i="64" s="1"/>
  <c r="G28" i="64"/>
  <c r="H28" i="64" s="1"/>
  <c r="K35" i="64"/>
  <c r="L35" i="64" s="1"/>
  <c r="G35" i="64"/>
  <c r="H35" i="64" s="1"/>
  <c r="K25" i="64"/>
  <c r="L25" i="64" s="1"/>
  <c r="G25" i="64"/>
  <c r="H25" i="64" s="1"/>
  <c r="K43" i="64"/>
  <c r="L43" i="64" s="1"/>
  <c r="G43" i="64"/>
  <c r="H43" i="64" s="1"/>
  <c r="K23" i="64"/>
  <c r="L23" i="64" s="1"/>
  <c r="G23" i="64"/>
  <c r="H23" i="64" s="1"/>
  <c r="K46" i="64"/>
  <c r="L46" i="64" s="1"/>
  <c r="G46" i="64"/>
  <c r="H46" i="64" s="1"/>
  <c r="K41" i="64"/>
  <c r="L41" i="64" s="1"/>
  <c r="G41" i="64"/>
  <c r="H41" i="64" s="1"/>
  <c r="K26" i="64"/>
  <c r="L26" i="64" s="1"/>
  <c r="G26" i="64"/>
  <c r="H26" i="64" s="1"/>
  <c r="L45" i="64"/>
  <c r="G45" i="64"/>
  <c r="H45" i="64" s="1"/>
  <c r="K30" i="64"/>
  <c r="L30" i="64" s="1"/>
  <c r="G30" i="64"/>
  <c r="H30" i="64" s="1"/>
  <c r="K24" i="64"/>
  <c r="L24" i="64" s="1"/>
  <c r="G24" i="64"/>
  <c r="H24" i="64" s="1"/>
  <c r="K40" i="64"/>
  <c r="L40" i="64" s="1"/>
  <c r="G40" i="64"/>
  <c r="H40" i="64" s="1"/>
  <c r="K38" i="64"/>
  <c r="L38" i="64" s="1"/>
  <c r="G38" i="64"/>
  <c r="H38" i="64" s="1"/>
  <c r="K14" i="64"/>
  <c r="L14" i="64" s="1"/>
  <c r="G14" i="64"/>
  <c r="H14" i="64" s="1"/>
  <c r="G52" i="64"/>
  <c r="H52" i="64" s="1"/>
  <c r="K27" i="64"/>
  <c r="L27" i="64" s="1"/>
  <c r="G27" i="64"/>
  <c r="H27" i="64" s="1"/>
  <c r="K21" i="64"/>
  <c r="L21" i="64" s="1"/>
  <c r="G21" i="64"/>
  <c r="H21" i="64" s="1"/>
  <c r="K16" i="64"/>
  <c r="L16" i="64" s="1"/>
  <c r="G16" i="64"/>
  <c r="H16" i="64" s="1"/>
  <c r="K17" i="64"/>
  <c r="L17" i="64" s="1"/>
  <c r="G17" i="64"/>
  <c r="H17" i="64" s="1"/>
  <c r="K42" i="64"/>
  <c r="L42" i="64" s="1"/>
  <c r="G42" i="64"/>
  <c r="H42" i="64" s="1"/>
  <c r="G49" i="64"/>
  <c r="H49" i="64" s="1"/>
  <c r="K20" i="64"/>
  <c r="L20" i="64" s="1"/>
  <c r="G20" i="64"/>
  <c r="H20" i="64" s="1"/>
  <c r="K47" i="64"/>
  <c r="L47" i="64" s="1"/>
  <c r="K29" i="64"/>
  <c r="L29" i="64" s="1"/>
  <c r="K18" i="64"/>
  <c r="L18" i="64" s="1"/>
  <c r="G46" i="1"/>
  <c r="H46" i="1" s="1"/>
  <c r="G23" i="1"/>
  <c r="H23" i="1" s="1"/>
  <c r="G19" i="1"/>
  <c r="H19" i="1" s="1"/>
  <c r="G38" i="1"/>
  <c r="H38" i="1" s="1"/>
  <c r="K46" i="1"/>
  <c r="L46" i="1" s="1"/>
  <c r="G61" i="1"/>
  <c r="H61" i="1" s="1"/>
  <c r="K54" i="1"/>
  <c r="L54" i="1" s="1"/>
  <c r="G48" i="1"/>
  <c r="H48" i="1" s="1"/>
  <c r="K53" i="1"/>
  <c r="L53" i="1" s="1"/>
  <c r="G62" i="1"/>
  <c r="H62" i="1" s="1"/>
  <c r="K56" i="1"/>
  <c r="L56" i="1" s="1"/>
  <c r="G50" i="1"/>
  <c r="H50" i="1" s="1"/>
  <c r="G34" i="1"/>
  <c r="H34" i="1" s="1"/>
  <c r="G15" i="1"/>
  <c r="K40" i="1"/>
  <c r="L40" i="1" s="1"/>
  <c r="G28" i="1"/>
  <c r="H28" i="1" s="1"/>
  <c r="K28" i="1"/>
  <c r="L28" i="1" s="1"/>
  <c r="G25" i="1"/>
  <c r="K51" i="1"/>
  <c r="L51" i="1" s="1"/>
  <c r="G22" i="1"/>
  <c r="H22" i="1" s="1"/>
  <c r="K55" i="1"/>
  <c r="L55" i="1" s="1"/>
  <c r="G26" i="1"/>
  <c r="H26" i="1" s="1"/>
  <c r="K48" i="1"/>
  <c r="L48" i="1" s="1"/>
  <c r="G21" i="1"/>
  <c r="H21" i="1" s="1"/>
  <c r="K21" i="1"/>
  <c r="L21" i="1" s="1"/>
  <c r="G35" i="1"/>
  <c r="H35" i="1" s="1"/>
  <c r="K50" i="1"/>
  <c r="L50" i="1" s="1"/>
  <c r="G41" i="1"/>
  <c r="H41" i="1" s="1"/>
  <c r="K19" i="1"/>
  <c r="L19" i="1" s="1"/>
  <c r="G49" i="1"/>
  <c r="H49" i="1" s="1"/>
  <c r="K23" i="1"/>
  <c r="L23" i="1" s="1"/>
  <c r="G63" i="1"/>
  <c r="H63" i="1" s="1"/>
  <c r="K49" i="1"/>
  <c r="L49" i="1" s="1"/>
  <c r="G14" i="1"/>
  <c r="H14" i="1" s="1"/>
  <c r="K41" i="1"/>
  <c r="L41" i="1" s="1"/>
  <c r="G43" i="1"/>
  <c r="H43" i="1" s="1"/>
  <c r="G32" i="1"/>
  <c r="H32" i="1" s="1"/>
  <c r="L39" i="1"/>
  <c r="G51" i="1"/>
  <c r="H51" i="1" s="1"/>
  <c r="K45" i="1"/>
  <c r="L45" i="1" s="1"/>
  <c r="G40" i="1"/>
  <c r="H40" i="1" s="1"/>
  <c r="K38" i="1"/>
  <c r="L38" i="1" s="1"/>
  <c r="G54" i="1"/>
  <c r="H54" i="1" s="1"/>
  <c r="K44" i="1"/>
  <c r="L44" i="1" s="1"/>
  <c r="G56" i="1"/>
  <c r="H56" i="1" s="1"/>
  <c r="K32" i="1"/>
  <c r="L32" i="1" s="1"/>
  <c r="G59" i="1"/>
  <c r="H59" i="1" s="1"/>
  <c r="K43" i="1"/>
  <c r="L43" i="1" s="1"/>
  <c r="G53" i="1"/>
  <c r="H53" i="1" s="1"/>
  <c r="K33" i="1"/>
  <c r="L33" i="1" s="1"/>
  <c r="G55" i="1"/>
  <c r="H55" i="1" s="1"/>
  <c r="K29" i="1"/>
  <c r="L29" i="1" s="1"/>
  <c r="G33" i="1"/>
  <c r="H33" i="1" s="1"/>
  <c r="K26" i="1"/>
  <c r="L26" i="1" s="1"/>
  <c r="G17" i="1"/>
  <c r="H17" i="1" s="1"/>
  <c r="K30" i="1"/>
  <c r="L30" i="1" s="1"/>
  <c r="G58" i="1"/>
  <c r="H58" i="1" s="1"/>
  <c r="K47" i="1"/>
  <c r="L47" i="1" s="1"/>
  <c r="K42" i="1"/>
  <c r="L42" i="1" s="1"/>
  <c r="G29" i="1"/>
  <c r="H29" i="1" s="1"/>
  <c r="G45" i="1"/>
  <c r="H45" i="1" s="1"/>
  <c r="G42" i="1"/>
  <c r="H42" i="1" s="1"/>
  <c r="K17" i="1"/>
  <c r="L17" i="1" s="1"/>
  <c r="G30" i="1"/>
  <c r="H30" i="1" s="1"/>
  <c r="K37" i="1"/>
  <c r="L37" i="1" s="1"/>
  <c r="G27" i="1"/>
  <c r="H27" i="1" s="1"/>
  <c r="K31" i="1"/>
  <c r="L31" i="1" s="1"/>
  <c r="G39" i="1"/>
  <c r="H39" i="1" s="1"/>
  <c r="K14" i="1"/>
  <c r="L14" i="1" s="1"/>
  <c r="G37" i="1"/>
  <c r="H37" i="1" s="1"/>
  <c r="K24" i="1"/>
  <c r="L24" i="1" s="1"/>
  <c r="G20" i="1"/>
  <c r="H20" i="1" s="1"/>
  <c r="K52" i="1"/>
  <c r="L52" i="1" s="1"/>
  <c r="G60" i="1"/>
  <c r="H60" i="1" s="1"/>
  <c r="G31" i="1"/>
  <c r="H31" i="1" s="1"/>
  <c r="K20" i="1"/>
  <c r="L20" i="1" s="1"/>
  <c r="G44" i="1"/>
  <c r="H44" i="1" s="1"/>
  <c r="K27" i="1"/>
  <c r="L27" i="1" s="1"/>
  <c r="G16" i="1"/>
  <c r="H16" i="1" s="1"/>
  <c r="K36" i="1"/>
  <c r="L36" i="1" s="1"/>
  <c r="K16" i="1"/>
  <c r="L16" i="1" s="1"/>
  <c r="K34" i="1"/>
  <c r="L34" i="1" s="1"/>
  <c r="G24" i="1"/>
  <c r="H24" i="1" s="1"/>
  <c r="K22" i="1"/>
  <c r="L22" i="1" s="1"/>
  <c r="G36" i="1"/>
  <c r="H36" i="1" s="1"/>
  <c r="K35" i="1"/>
  <c r="L35" i="1" s="1"/>
  <c r="G18" i="1"/>
  <c r="H18" i="1" s="1"/>
  <c r="K18" i="1"/>
  <c r="L18" i="1" s="1"/>
  <c r="G52" i="1"/>
  <c r="H52" i="1" s="1"/>
  <c r="H15" i="1" l="1"/>
  <c r="M15" i="1" s="1"/>
  <c r="N15" i="1"/>
  <c r="M46" i="64"/>
  <c r="M35" i="64"/>
  <c r="M22" i="64"/>
  <c r="H23" i="110"/>
  <c r="M16" i="1"/>
  <c r="M34" i="64"/>
  <c r="N124" i="101"/>
  <c r="G46" i="58661"/>
  <c r="N122" i="101"/>
  <c r="H19" i="110"/>
  <c r="M19" i="110" s="1"/>
  <c r="H25" i="110"/>
  <c r="H26" i="110"/>
  <c r="M26" i="110" s="1"/>
  <c r="H14" i="110"/>
  <c r="M17" i="1"/>
  <c r="M41" i="1"/>
  <c r="M50" i="1"/>
  <c r="M38" i="1"/>
  <c r="H27" i="110"/>
  <c r="M27" i="110" s="1"/>
  <c r="H24" i="110"/>
  <c r="M24" i="110" s="1"/>
  <c r="H16" i="110"/>
  <c r="H17" i="110"/>
  <c r="H21" i="110"/>
  <c r="M21" i="110" s="1"/>
  <c r="N20" i="110"/>
  <c r="H28" i="110"/>
  <c r="H22" i="110"/>
  <c r="M22" i="110" s="1"/>
  <c r="M20" i="64"/>
  <c r="M30" i="64"/>
  <c r="M35" i="58656"/>
  <c r="M23" i="58656"/>
  <c r="M19" i="58656"/>
  <c r="M26" i="58656"/>
  <c r="M33" i="58656"/>
  <c r="M34" i="58656"/>
  <c r="M43" i="64"/>
  <c r="M21" i="64"/>
  <c r="M45" i="64"/>
  <c r="M23" i="64"/>
  <c r="M33" i="64"/>
  <c r="M33" i="1"/>
  <c r="M51" i="1"/>
  <c r="N24" i="110"/>
  <c r="N21" i="110"/>
  <c r="M15" i="110"/>
  <c r="H18" i="110"/>
  <c r="M20" i="110" s="1"/>
  <c r="N19" i="110"/>
  <c r="N15" i="110"/>
  <c r="N27" i="110"/>
  <c r="N14" i="110"/>
  <c r="N25" i="110"/>
  <c r="N22" i="110"/>
  <c r="N23" i="110"/>
  <c r="N16" i="110"/>
  <c r="N26" i="110"/>
  <c r="M14" i="58656"/>
  <c r="M27" i="58656"/>
  <c r="M25" i="58656"/>
  <c r="M21" i="58656"/>
  <c r="M15" i="58656"/>
  <c r="M20" i="58656"/>
  <c r="M30" i="58656"/>
  <c r="M28" i="58656"/>
  <c r="M24" i="58656"/>
  <c r="M37" i="64"/>
  <c r="M44" i="64"/>
  <c r="M39" i="64"/>
  <c r="M27" i="1"/>
  <c r="N23" i="1"/>
  <c r="F19" i="58659"/>
  <c r="G19" i="58659" s="1"/>
  <c r="J19" i="58659"/>
  <c r="K19" i="58659" s="1"/>
  <c r="K14" i="58659"/>
  <c r="F14" i="58659"/>
  <c r="G14" i="58659" s="1"/>
  <c r="F13" i="58659"/>
  <c r="G13" i="58659" s="1"/>
  <c r="K13" i="58659"/>
  <c r="N18" i="110"/>
  <c r="N17" i="110"/>
  <c r="J9" i="58659"/>
  <c r="K9" i="58659" s="1"/>
  <c r="F9" i="58659"/>
  <c r="G9" i="58659" s="1"/>
  <c r="L45" i="58659"/>
  <c r="M50" i="111"/>
  <c r="M65" i="111"/>
  <c r="M70" i="111"/>
  <c r="M74" i="111"/>
  <c r="M77" i="111"/>
  <c r="M49" i="111"/>
  <c r="M54" i="111"/>
  <c r="M60" i="111"/>
  <c r="M17" i="111"/>
  <c r="M21" i="111"/>
  <c r="M25" i="111"/>
  <c r="M29" i="111"/>
  <c r="M33" i="111"/>
  <c r="M38" i="111"/>
  <c r="M78" i="111"/>
  <c r="M16" i="58656"/>
  <c r="M32" i="58656"/>
  <c r="M17" i="58656"/>
  <c r="M31" i="58656"/>
  <c r="M18" i="58656"/>
  <c r="M42" i="64"/>
  <c r="M26" i="64"/>
  <c r="M40" i="64"/>
  <c r="M36" i="64"/>
  <c r="M27" i="64"/>
  <c r="M38" i="64"/>
  <c r="M28" i="64"/>
  <c r="M19" i="64"/>
  <c r="M18" i="110"/>
  <c r="N18" i="1"/>
  <c r="N16" i="1"/>
  <c r="M23" i="1"/>
  <c r="N48" i="1"/>
  <c r="N40" i="1"/>
  <c r="N32" i="1"/>
  <c r="M24" i="1"/>
  <c r="N31" i="1"/>
  <c r="M32" i="1"/>
  <c r="N39" i="1"/>
  <c r="M40" i="1"/>
  <c r="M23" i="110"/>
  <c r="M15" i="111"/>
  <c r="M19" i="111"/>
  <c r="M23" i="111"/>
  <c r="M27" i="111"/>
  <c r="M31" i="111"/>
  <c r="M42" i="111"/>
  <c r="M58" i="111"/>
  <c r="M36" i="111"/>
  <c r="M46" i="111"/>
  <c r="M47" i="111"/>
  <c r="M52" i="111"/>
  <c r="M62" i="111"/>
  <c r="M63" i="111"/>
  <c r="M68" i="111"/>
  <c r="M76" i="111"/>
  <c r="M79" i="111"/>
  <c r="M22" i="58656"/>
  <c r="M17" i="64"/>
  <c r="M14" i="64"/>
  <c r="M24" i="64"/>
  <c r="M25" i="64"/>
  <c r="M31" i="64"/>
  <c r="M41" i="64"/>
  <c r="M32" i="64"/>
  <c r="M16" i="64"/>
  <c r="N22" i="1"/>
  <c r="M22" i="1"/>
  <c r="N52" i="1"/>
  <c r="M52" i="1"/>
  <c r="N24" i="1"/>
  <c r="N42" i="1"/>
  <c r="M42" i="1"/>
  <c r="N44" i="1"/>
  <c r="M44" i="1"/>
  <c r="N38" i="1"/>
  <c r="N19" i="1"/>
  <c r="M19" i="1"/>
  <c r="N53" i="1"/>
  <c r="M53" i="1"/>
  <c r="M18" i="1"/>
  <c r="N36" i="1"/>
  <c r="M36" i="1"/>
  <c r="N27" i="1"/>
  <c r="M31" i="1"/>
  <c r="N37" i="1"/>
  <c r="M37" i="1"/>
  <c r="N17" i="1"/>
  <c r="N29" i="1"/>
  <c r="M29" i="1"/>
  <c r="N33" i="1"/>
  <c r="M39" i="1"/>
  <c r="N41" i="1"/>
  <c r="M48" i="1"/>
  <c r="N55" i="1"/>
  <c r="M55" i="1"/>
  <c r="N51" i="1"/>
  <c r="N56" i="1"/>
  <c r="M56" i="1"/>
  <c r="N46" i="1"/>
  <c r="M46" i="1"/>
  <c r="N50" i="1"/>
  <c r="N34" i="1"/>
  <c r="M34" i="1"/>
  <c r="N14" i="1"/>
  <c r="M14" i="1"/>
  <c r="N30" i="1"/>
  <c r="M30" i="1"/>
  <c r="N45" i="1"/>
  <c r="M45" i="1"/>
  <c r="N21" i="1"/>
  <c r="M21" i="1"/>
  <c r="N20" i="1"/>
  <c r="M20" i="1"/>
  <c r="N43" i="1"/>
  <c r="M43" i="1"/>
  <c r="N49" i="1"/>
  <c r="M49" i="1"/>
  <c r="N28" i="1"/>
  <c r="M28" i="1"/>
  <c r="N54" i="1"/>
  <c r="M54" i="1"/>
  <c r="S58" i="101"/>
  <c r="S40" i="101"/>
  <c r="S46" i="101"/>
  <c r="S47" i="101"/>
  <c r="S38" i="101"/>
  <c r="S33" i="101"/>
  <c r="S51" i="101"/>
  <c r="S55" i="101"/>
  <c r="S63" i="101"/>
  <c r="S53" i="101"/>
  <c r="S49" i="101"/>
  <c r="O124" i="101" l="1"/>
  <c r="M14" i="110"/>
  <c r="M16" i="110"/>
  <c r="M17" i="110"/>
  <c r="M25" i="110"/>
  <c r="L19" i="58659"/>
  <c r="L14" i="58659"/>
  <c r="L13" i="58659"/>
  <c r="L9" i="58659"/>
  <c r="J18" i="58659" l="1"/>
  <c r="G18" i="64"/>
  <c r="H18" i="64" s="1"/>
  <c r="M18" i="64" s="1"/>
  <c r="G29" i="64"/>
  <c r="H29" i="64" s="1"/>
  <c r="M29" i="64" s="1"/>
  <c r="K15" i="64"/>
  <c r="L15" i="64" s="1"/>
  <c r="G15" i="64"/>
  <c r="H15" i="64" s="1"/>
  <c r="K25" i="1"/>
  <c r="L25" i="1" s="1"/>
  <c r="G47" i="1"/>
  <c r="H47" i="1" s="1"/>
  <c r="S123" i="101"/>
  <c r="K114" i="101"/>
  <c r="S122" i="101"/>
  <c r="K120" i="101"/>
  <c r="S121" i="101"/>
  <c r="K119" i="101"/>
  <c r="S120" i="101"/>
  <c r="K115" i="101"/>
  <c r="M47" i="1" l="1"/>
  <c r="N47" i="1"/>
  <c r="N26" i="1"/>
  <c r="M26" i="1"/>
  <c r="H25" i="1"/>
  <c r="M25" i="1" s="1"/>
  <c r="N35" i="1"/>
  <c r="M35" i="1"/>
  <c r="N120" i="101"/>
  <c r="L49" i="58659"/>
  <c r="M15" i="64"/>
  <c r="N25" i="1"/>
  <c r="N114" i="101"/>
  <c r="O114" i="101" s="1"/>
  <c r="N119" i="101"/>
  <c r="O119" i="101" s="1"/>
  <c r="N115" i="101"/>
  <c r="S117" i="101"/>
  <c r="K117" i="101"/>
  <c r="S114" i="101"/>
  <c r="K118" i="101"/>
  <c r="S119" i="101"/>
  <c r="K125" i="101"/>
  <c r="S118" i="101"/>
  <c r="K116" i="101"/>
  <c r="S116" i="101"/>
  <c r="K121" i="101"/>
  <c r="S115" i="101"/>
  <c r="K123" i="101"/>
  <c r="S35" i="101"/>
  <c r="S32" i="101"/>
  <c r="S59" i="101"/>
  <c r="S36" i="101"/>
  <c r="S57" i="101"/>
  <c r="S52" i="101"/>
  <c r="S37" i="101"/>
  <c r="S34" i="101"/>
  <c r="S43" i="101"/>
  <c r="S44" i="101"/>
  <c r="S54" i="101"/>
  <c r="S41" i="101"/>
  <c r="S45" i="101"/>
  <c r="S56" i="101"/>
  <c r="S60" i="101"/>
  <c r="S50" i="101"/>
  <c r="S61" i="101"/>
  <c r="S42" i="101"/>
  <c r="S39" i="101"/>
  <c r="S62" i="101"/>
  <c r="S48" i="101"/>
  <c r="A9" i="101"/>
  <c r="A5" i="101"/>
  <c r="A4" i="101"/>
  <c r="O115" i="101" l="1"/>
  <c r="N116" i="101"/>
  <c r="O120" i="101" s="1"/>
  <c r="N123" i="101"/>
  <c r="O122" i="101" s="1"/>
  <c r="N117" i="101"/>
  <c r="O121" i="101" s="1"/>
  <c r="N121" i="101"/>
  <c r="N125" i="101"/>
  <c r="N118" i="101"/>
  <c r="O118" i="101" l="1"/>
  <c r="O123" i="101"/>
  <c r="O125" i="101"/>
  <c r="O116" i="101"/>
  <c r="O117" i="101"/>
  <c r="F18" i="58659"/>
  <c r="G18" i="58659" s="1"/>
  <c r="R15" i="58663" l="1"/>
  <c r="R16" i="58663"/>
  <c r="R17" i="58663"/>
  <c r="R18" i="58663"/>
  <c r="R19" i="58663"/>
  <c r="R20" i="58663"/>
  <c r="R21" i="58663"/>
  <c r="R22" i="58663"/>
  <c r="R23" i="58663"/>
  <c r="R24" i="58663"/>
  <c r="R25" i="58663"/>
  <c r="R26" i="58663"/>
  <c r="R27" i="58663"/>
  <c r="R28" i="58663"/>
  <c r="R29" i="58663"/>
  <c r="R30" i="58663"/>
  <c r="R31" i="58663"/>
  <c r="R32" i="58663"/>
  <c r="R33" i="58663"/>
  <c r="R34" i="58663"/>
  <c r="R35" i="58663"/>
  <c r="R36" i="58663"/>
  <c r="R37" i="58663"/>
  <c r="R38" i="58663"/>
  <c r="R39" i="58663"/>
  <c r="R40" i="58663"/>
  <c r="R41" i="58663"/>
  <c r="R42" i="58663"/>
  <c r="R43" i="58663"/>
  <c r="R44" i="58663"/>
  <c r="R45" i="58663"/>
  <c r="R46" i="58663"/>
  <c r="R47" i="58663"/>
  <c r="R48" i="58663"/>
  <c r="R49" i="58663"/>
  <c r="R50" i="58663"/>
  <c r="R51" i="58663"/>
  <c r="R52" i="58663"/>
  <c r="R53" i="58663"/>
  <c r="R54" i="58663"/>
  <c r="R55" i="58663"/>
  <c r="R56" i="58663"/>
  <c r="R57" i="58663"/>
  <c r="R58" i="58663"/>
  <c r="R59" i="58663"/>
  <c r="R60" i="58663"/>
  <c r="R61" i="58663"/>
  <c r="R62" i="58663"/>
  <c r="R63" i="58663"/>
  <c r="R64" i="58663"/>
  <c r="R65" i="58663"/>
  <c r="R66" i="58663"/>
  <c r="R67" i="58663"/>
  <c r="R68" i="58663"/>
  <c r="R69" i="58663"/>
  <c r="R70" i="58663"/>
  <c r="R71" i="58663"/>
  <c r="R72" i="58663"/>
  <c r="R73" i="58663"/>
  <c r="R74" i="58663"/>
  <c r="R75" i="58663"/>
  <c r="R76" i="58663"/>
  <c r="R77" i="58663"/>
  <c r="R78" i="58663"/>
  <c r="R79" i="58663"/>
  <c r="R80" i="58663"/>
  <c r="R81" i="58663"/>
  <c r="R82" i="58663"/>
  <c r="R83" i="58663"/>
  <c r="R84" i="58663"/>
  <c r="R85" i="58663"/>
  <c r="R86" i="58663"/>
  <c r="R87" i="58663"/>
  <c r="R88" i="58663"/>
  <c r="R89" i="58663"/>
  <c r="R90" i="58663"/>
  <c r="R91" i="58663"/>
  <c r="R92" i="58663"/>
  <c r="R93" i="58663"/>
  <c r="R94" i="58663"/>
  <c r="R95" i="58663"/>
  <c r="R96" i="58663"/>
  <c r="R97" i="58663"/>
  <c r="R98" i="58663"/>
  <c r="R99" i="58663"/>
  <c r="R100" i="58663"/>
  <c r="R101" i="58663"/>
  <c r="R102" i="58663"/>
  <c r="R103" i="58663"/>
  <c r="R104" i="58663"/>
  <c r="R105" i="58663"/>
  <c r="R106" i="58663"/>
  <c r="R107" i="58663"/>
  <c r="R108" i="58663"/>
  <c r="R109" i="58663"/>
  <c r="R110" i="58663"/>
  <c r="R111" i="58663"/>
  <c r="R112" i="58663"/>
  <c r="R113" i="58663"/>
  <c r="R114" i="58663"/>
  <c r="R115" i="58663"/>
  <c r="R116" i="58663"/>
  <c r="R117" i="58663"/>
  <c r="R118" i="58663"/>
  <c r="R119" i="58663"/>
  <c r="R120" i="58663"/>
  <c r="R121" i="58663"/>
  <c r="R122" i="58663"/>
  <c r="R123" i="58663"/>
  <c r="R124" i="58663"/>
  <c r="R125" i="58663"/>
  <c r="R126" i="58663"/>
  <c r="R127" i="58663"/>
  <c r="R128" i="58663"/>
  <c r="R129" i="58663"/>
  <c r="R130" i="58663"/>
  <c r="R131" i="58663"/>
  <c r="R132" i="58663"/>
  <c r="R133" i="58663"/>
  <c r="R134" i="58663"/>
  <c r="R135" i="58663"/>
  <c r="R136" i="58663"/>
  <c r="R137" i="58663"/>
  <c r="R138" i="58663"/>
  <c r="R139" i="58663"/>
  <c r="R140" i="58663"/>
  <c r="R141" i="58663"/>
  <c r="R142" i="58663"/>
  <c r="R143" i="58663"/>
  <c r="R144" i="58663"/>
  <c r="R145" i="58663"/>
  <c r="R146" i="58663"/>
  <c r="R147" i="58663"/>
  <c r="R148" i="58663"/>
  <c r="R149" i="58663"/>
  <c r="R150" i="58663"/>
  <c r="R151" i="58663"/>
  <c r="R152" i="58663"/>
  <c r="R153" i="58663"/>
  <c r="R154" i="58663"/>
  <c r="R155" i="58663"/>
  <c r="R156" i="58663"/>
  <c r="R157" i="58663"/>
  <c r="R158" i="58663"/>
  <c r="R159" i="58663"/>
  <c r="R160" i="58663"/>
  <c r="R161" i="58663"/>
  <c r="R162" i="58663"/>
  <c r="R163" i="58663"/>
  <c r="R164" i="58663"/>
  <c r="R165" i="58663"/>
  <c r="R166" i="58663"/>
  <c r="R167" i="58663"/>
  <c r="R168" i="58663"/>
  <c r="R169" i="58663"/>
  <c r="R170" i="58663"/>
  <c r="R171" i="58663"/>
  <c r="R172" i="58663"/>
  <c r="R173" i="58663"/>
  <c r="R174" i="58663"/>
  <c r="R175" i="58663"/>
  <c r="R176" i="58663"/>
  <c r="R177" i="58663"/>
  <c r="R178" i="58663"/>
  <c r="R179" i="58663"/>
  <c r="G15" i="58663"/>
  <c r="H15" i="58663" s="1"/>
  <c r="K15" i="58663"/>
  <c r="M15" i="58663" s="1"/>
  <c r="N15" i="58663" s="1"/>
  <c r="L15" i="58663"/>
  <c r="G16" i="58663"/>
  <c r="H16" i="58663" s="1"/>
  <c r="K16" i="58663"/>
  <c r="L16" i="58663" s="1"/>
  <c r="G17" i="58663"/>
  <c r="H17" i="58663" s="1"/>
  <c r="K17" i="58663"/>
  <c r="M17" i="58663" s="1"/>
  <c r="N17" i="58663" s="1"/>
  <c r="L17" i="58663"/>
  <c r="G18" i="58663"/>
  <c r="H18" i="58663" s="1"/>
  <c r="K18" i="58663"/>
  <c r="L18" i="58663" s="1"/>
  <c r="G19" i="58663"/>
  <c r="H19" i="58663" s="1"/>
  <c r="K19" i="58663"/>
  <c r="M19" i="58663" s="1"/>
  <c r="N19" i="58663" s="1"/>
  <c r="L19" i="58663"/>
  <c r="G20" i="58663"/>
  <c r="H20" i="58663" s="1"/>
  <c r="K20" i="58663"/>
  <c r="L20" i="58663" s="1"/>
  <c r="M20" i="58663"/>
  <c r="N20" i="58663" s="1"/>
  <c r="G21" i="58663"/>
  <c r="H21" i="58663" s="1"/>
  <c r="K21" i="58663"/>
  <c r="M21" i="58663" s="1"/>
  <c r="N21" i="58663" s="1"/>
  <c r="L21" i="58663"/>
  <c r="G22" i="58663"/>
  <c r="H22" i="58663" s="1"/>
  <c r="K22" i="58663"/>
  <c r="L22" i="58663" s="1"/>
  <c r="M22" i="58663"/>
  <c r="N22" i="58663"/>
  <c r="G23" i="58663"/>
  <c r="H23" i="58663" s="1"/>
  <c r="K23" i="58663"/>
  <c r="M23" i="58663" s="1"/>
  <c r="N23" i="58663" s="1"/>
  <c r="L23" i="58663"/>
  <c r="G24" i="58663"/>
  <c r="H24" i="58663" s="1"/>
  <c r="K24" i="58663"/>
  <c r="L24" i="58663" s="1"/>
  <c r="G25" i="58663"/>
  <c r="H25" i="58663" s="1"/>
  <c r="K25" i="58663"/>
  <c r="M25" i="58663" s="1"/>
  <c r="N25" i="58663" s="1"/>
  <c r="L25" i="58663"/>
  <c r="G26" i="58663"/>
  <c r="H26" i="58663" s="1"/>
  <c r="K26" i="58663"/>
  <c r="L26" i="58663" s="1"/>
  <c r="G27" i="58663"/>
  <c r="H27" i="58663" s="1"/>
  <c r="K27" i="58663"/>
  <c r="M27" i="58663" s="1"/>
  <c r="N27" i="58663" s="1"/>
  <c r="L27" i="58663"/>
  <c r="G28" i="58663"/>
  <c r="H28" i="58663" s="1"/>
  <c r="K28" i="58663"/>
  <c r="L28" i="58663" s="1"/>
  <c r="M28" i="58663"/>
  <c r="N28" i="58663" s="1"/>
  <c r="G29" i="58663"/>
  <c r="H29" i="58663" s="1"/>
  <c r="K29" i="58663"/>
  <c r="M29" i="58663" s="1"/>
  <c r="N29" i="58663" s="1"/>
  <c r="L29" i="58663"/>
  <c r="G30" i="58663"/>
  <c r="H30" i="58663" s="1"/>
  <c r="K30" i="58663"/>
  <c r="L30" i="58663" s="1"/>
  <c r="M30" i="58663"/>
  <c r="N30" i="58663"/>
  <c r="G31" i="58663"/>
  <c r="H31" i="58663" s="1"/>
  <c r="K31" i="58663"/>
  <c r="M31" i="58663" s="1"/>
  <c r="N31" i="58663" s="1"/>
  <c r="L31" i="58663"/>
  <c r="G32" i="58663"/>
  <c r="H32" i="58663" s="1"/>
  <c r="K32" i="58663"/>
  <c r="L32" i="58663" s="1"/>
  <c r="G33" i="58663"/>
  <c r="H33" i="58663" s="1"/>
  <c r="K33" i="58663"/>
  <c r="M33" i="58663" s="1"/>
  <c r="N33" i="58663" s="1"/>
  <c r="L33" i="58663"/>
  <c r="G34" i="58663"/>
  <c r="H34" i="58663" s="1"/>
  <c r="K34" i="58663"/>
  <c r="L34" i="58663" s="1"/>
  <c r="G35" i="58663"/>
  <c r="H35" i="58663" s="1"/>
  <c r="K35" i="58663"/>
  <c r="M35" i="58663" s="1"/>
  <c r="N35" i="58663" s="1"/>
  <c r="L35" i="58663"/>
  <c r="G36" i="58663"/>
  <c r="H36" i="58663" s="1"/>
  <c r="K36" i="58663"/>
  <c r="L36" i="58663" s="1"/>
  <c r="M36" i="58663"/>
  <c r="N36" i="58663" s="1"/>
  <c r="G37" i="58663"/>
  <c r="H37" i="58663" s="1"/>
  <c r="K37" i="58663"/>
  <c r="L37" i="58663"/>
  <c r="M37" i="58663"/>
  <c r="N37" i="58663" s="1"/>
  <c r="G38" i="58663"/>
  <c r="H38" i="58663"/>
  <c r="K38" i="58663"/>
  <c r="L38" i="58663" s="1"/>
  <c r="G39" i="58663"/>
  <c r="H39" i="58663" s="1"/>
  <c r="K39" i="58663"/>
  <c r="L39" i="58663"/>
  <c r="G40" i="58663"/>
  <c r="H40" i="58663"/>
  <c r="K40" i="58663"/>
  <c r="L40" i="58663" s="1"/>
  <c r="G41" i="58663"/>
  <c r="K41" i="58663"/>
  <c r="L41" i="58663" s="1"/>
  <c r="G42" i="58663"/>
  <c r="M42" i="58663" s="1"/>
  <c r="N42" i="58663" s="1"/>
  <c r="H42" i="58663"/>
  <c r="K42" i="58663"/>
  <c r="L42" i="58663" s="1"/>
  <c r="G43" i="58663"/>
  <c r="H43" i="58663" s="1"/>
  <c r="K43" i="58663"/>
  <c r="L43" i="58663"/>
  <c r="G44" i="58663"/>
  <c r="H44" i="58663" s="1"/>
  <c r="K44" i="58663"/>
  <c r="L44" i="58663" s="1"/>
  <c r="M44" i="58663"/>
  <c r="N44" i="58663" s="1"/>
  <c r="G45" i="58663"/>
  <c r="H45" i="58663" s="1"/>
  <c r="K45" i="58663"/>
  <c r="L45" i="58663"/>
  <c r="M45" i="58663"/>
  <c r="N45" i="58663" s="1"/>
  <c r="G46" i="58663"/>
  <c r="H46" i="58663"/>
  <c r="K46" i="58663"/>
  <c r="L46" i="58663" s="1"/>
  <c r="G47" i="58663"/>
  <c r="H47" i="58663" s="1"/>
  <c r="K47" i="58663"/>
  <c r="L47" i="58663"/>
  <c r="G48" i="58663"/>
  <c r="H48" i="58663"/>
  <c r="K48" i="58663"/>
  <c r="L48" i="58663" s="1"/>
  <c r="G49" i="58663"/>
  <c r="K49" i="58663"/>
  <c r="L49" i="58663" s="1"/>
  <c r="G50" i="58663"/>
  <c r="M50" i="58663" s="1"/>
  <c r="N50" i="58663" s="1"/>
  <c r="H50" i="58663"/>
  <c r="K50" i="58663"/>
  <c r="L50" i="58663" s="1"/>
  <c r="G51" i="58663"/>
  <c r="H51" i="58663" s="1"/>
  <c r="K51" i="58663"/>
  <c r="L51" i="58663"/>
  <c r="G52" i="58663"/>
  <c r="H52" i="58663" s="1"/>
  <c r="K52" i="58663"/>
  <c r="L52" i="58663" s="1"/>
  <c r="M52" i="58663"/>
  <c r="N52" i="58663" s="1"/>
  <c r="G53" i="58663"/>
  <c r="H53" i="58663" s="1"/>
  <c r="K53" i="58663"/>
  <c r="L53" i="58663"/>
  <c r="M53" i="58663"/>
  <c r="N53" i="58663" s="1"/>
  <c r="G54" i="58663"/>
  <c r="H54" i="58663"/>
  <c r="K54" i="58663"/>
  <c r="L54" i="58663" s="1"/>
  <c r="G55" i="58663"/>
  <c r="H55" i="58663" s="1"/>
  <c r="K55" i="58663"/>
  <c r="L55" i="58663"/>
  <c r="G56" i="58663"/>
  <c r="H56" i="58663"/>
  <c r="K56" i="58663"/>
  <c r="L56" i="58663" s="1"/>
  <c r="G57" i="58663"/>
  <c r="K57" i="58663"/>
  <c r="L57" i="58663" s="1"/>
  <c r="G58" i="58663"/>
  <c r="M58" i="58663" s="1"/>
  <c r="N58" i="58663" s="1"/>
  <c r="H58" i="58663"/>
  <c r="K58" i="58663"/>
  <c r="L58" i="58663" s="1"/>
  <c r="G59" i="58663"/>
  <c r="H59" i="58663" s="1"/>
  <c r="K59" i="58663"/>
  <c r="L59" i="58663"/>
  <c r="G60" i="58663"/>
  <c r="H60" i="58663" s="1"/>
  <c r="K60" i="58663"/>
  <c r="L60" i="58663" s="1"/>
  <c r="M60" i="58663"/>
  <c r="N60" i="58663" s="1"/>
  <c r="G61" i="58663"/>
  <c r="H61" i="58663" s="1"/>
  <c r="K61" i="58663"/>
  <c r="L61" i="58663"/>
  <c r="M61" i="58663"/>
  <c r="N61" i="58663" s="1"/>
  <c r="G62" i="58663"/>
  <c r="H62" i="58663"/>
  <c r="K62" i="58663"/>
  <c r="L62" i="58663" s="1"/>
  <c r="G63" i="58663"/>
  <c r="H63" i="58663" s="1"/>
  <c r="K63" i="58663"/>
  <c r="L63" i="58663"/>
  <c r="G64" i="58663"/>
  <c r="H64" i="58663"/>
  <c r="K64" i="58663"/>
  <c r="L64" i="58663" s="1"/>
  <c r="G65" i="58663"/>
  <c r="K65" i="58663"/>
  <c r="L65" i="58663" s="1"/>
  <c r="G66" i="58663"/>
  <c r="M66" i="58663" s="1"/>
  <c r="N66" i="58663" s="1"/>
  <c r="H66" i="58663"/>
  <c r="K66" i="58663"/>
  <c r="L66" i="58663" s="1"/>
  <c r="G67" i="58663"/>
  <c r="H67" i="58663" s="1"/>
  <c r="K67" i="58663"/>
  <c r="L67" i="58663"/>
  <c r="G68" i="58663"/>
  <c r="H68" i="58663" s="1"/>
  <c r="K68" i="58663"/>
  <c r="L68" i="58663" s="1"/>
  <c r="M68" i="58663"/>
  <c r="N68" i="58663" s="1"/>
  <c r="G69" i="58663"/>
  <c r="H69" i="58663" s="1"/>
  <c r="K69" i="58663"/>
  <c r="L69" i="58663"/>
  <c r="M69" i="58663"/>
  <c r="N69" i="58663" s="1"/>
  <c r="G70" i="58663"/>
  <c r="H70" i="58663"/>
  <c r="K70" i="58663"/>
  <c r="L70" i="58663" s="1"/>
  <c r="G71" i="58663"/>
  <c r="H71" i="58663" s="1"/>
  <c r="K71" i="58663"/>
  <c r="L71" i="58663"/>
  <c r="G72" i="58663"/>
  <c r="H72" i="58663"/>
  <c r="K72" i="58663"/>
  <c r="L72" i="58663"/>
  <c r="M72" i="58663"/>
  <c r="N72" i="58663"/>
  <c r="G73" i="58663"/>
  <c r="H73" i="58663"/>
  <c r="K73" i="58663"/>
  <c r="M73" i="58663" s="1"/>
  <c r="N73" i="58663" s="1"/>
  <c r="L73" i="58663"/>
  <c r="G74" i="58663"/>
  <c r="H74" i="58663"/>
  <c r="K74" i="58663"/>
  <c r="L74" i="58663"/>
  <c r="M74" i="58663"/>
  <c r="N74" i="58663"/>
  <c r="G75" i="58663"/>
  <c r="H75" i="58663"/>
  <c r="K75" i="58663"/>
  <c r="M75" i="58663" s="1"/>
  <c r="N75" i="58663" s="1"/>
  <c r="L75" i="58663"/>
  <c r="G76" i="58663"/>
  <c r="H76" i="58663"/>
  <c r="K76" i="58663"/>
  <c r="L76" i="58663"/>
  <c r="M76" i="58663"/>
  <c r="N76" i="58663"/>
  <c r="G77" i="58663"/>
  <c r="H77" i="58663"/>
  <c r="K77" i="58663"/>
  <c r="M77" i="58663" s="1"/>
  <c r="N77" i="58663" s="1"/>
  <c r="L77" i="58663"/>
  <c r="G78" i="58663"/>
  <c r="H78" i="58663"/>
  <c r="K78" i="58663"/>
  <c r="L78" i="58663"/>
  <c r="M78" i="58663"/>
  <c r="N78" i="58663"/>
  <c r="G79" i="58663"/>
  <c r="H79" i="58663"/>
  <c r="K79" i="58663"/>
  <c r="M79" i="58663" s="1"/>
  <c r="N79" i="58663" s="1"/>
  <c r="L79" i="58663"/>
  <c r="G80" i="58663"/>
  <c r="H80" i="58663"/>
  <c r="K80" i="58663"/>
  <c r="L80" i="58663"/>
  <c r="M80" i="58663"/>
  <c r="N80" i="58663"/>
  <c r="G81" i="58663"/>
  <c r="H81" i="58663"/>
  <c r="K81" i="58663"/>
  <c r="M81" i="58663" s="1"/>
  <c r="N81" i="58663" s="1"/>
  <c r="L81" i="58663"/>
  <c r="G82" i="58663"/>
  <c r="H82" i="58663"/>
  <c r="K82" i="58663"/>
  <c r="L82" i="58663"/>
  <c r="M82" i="58663"/>
  <c r="N82" i="58663"/>
  <c r="G83" i="58663"/>
  <c r="H83" i="58663"/>
  <c r="K83" i="58663"/>
  <c r="M83" i="58663" s="1"/>
  <c r="N83" i="58663" s="1"/>
  <c r="L83" i="58663"/>
  <c r="G84" i="58663"/>
  <c r="H84" i="58663"/>
  <c r="K84" i="58663"/>
  <c r="L84" i="58663"/>
  <c r="M84" i="58663"/>
  <c r="N84" i="58663"/>
  <c r="G85" i="58663"/>
  <c r="H85" i="58663"/>
  <c r="K85" i="58663"/>
  <c r="M85" i="58663" s="1"/>
  <c r="N85" i="58663" s="1"/>
  <c r="L85" i="58663"/>
  <c r="G86" i="58663"/>
  <c r="H86" i="58663"/>
  <c r="K86" i="58663"/>
  <c r="L86" i="58663"/>
  <c r="M86" i="58663"/>
  <c r="N86" i="58663"/>
  <c r="G87" i="58663"/>
  <c r="H87" i="58663"/>
  <c r="K87" i="58663"/>
  <c r="M87" i="58663" s="1"/>
  <c r="N87" i="58663" s="1"/>
  <c r="L87" i="58663"/>
  <c r="G88" i="58663"/>
  <c r="H88" i="58663"/>
  <c r="K88" i="58663"/>
  <c r="L88" i="58663"/>
  <c r="M88" i="58663"/>
  <c r="N88" i="58663"/>
  <c r="G89" i="58663"/>
  <c r="H89" i="58663"/>
  <c r="K89" i="58663"/>
  <c r="M89" i="58663" s="1"/>
  <c r="N89" i="58663" s="1"/>
  <c r="L89" i="58663"/>
  <c r="G90" i="58663"/>
  <c r="H90" i="58663"/>
  <c r="K90" i="58663"/>
  <c r="L90" i="58663"/>
  <c r="M90" i="58663"/>
  <c r="N90" i="58663"/>
  <c r="G91" i="58663"/>
  <c r="H91" i="58663"/>
  <c r="K91" i="58663"/>
  <c r="M91" i="58663" s="1"/>
  <c r="N91" i="58663" s="1"/>
  <c r="L91" i="58663"/>
  <c r="G92" i="58663"/>
  <c r="H92" i="58663"/>
  <c r="K92" i="58663"/>
  <c r="L92" i="58663"/>
  <c r="M92" i="58663"/>
  <c r="N92" i="58663"/>
  <c r="G93" i="58663"/>
  <c r="H93" i="58663"/>
  <c r="K93" i="58663"/>
  <c r="M93" i="58663" s="1"/>
  <c r="N93" i="58663" s="1"/>
  <c r="L93" i="58663"/>
  <c r="G94" i="58663"/>
  <c r="H94" i="58663"/>
  <c r="K94" i="58663"/>
  <c r="L94" i="58663"/>
  <c r="M94" i="58663"/>
  <c r="N94" i="58663"/>
  <c r="G95" i="58663"/>
  <c r="H95" i="58663"/>
  <c r="K95" i="58663"/>
  <c r="M95" i="58663" s="1"/>
  <c r="N95" i="58663" s="1"/>
  <c r="L95" i="58663"/>
  <c r="G96" i="58663"/>
  <c r="H96" i="58663"/>
  <c r="K96" i="58663"/>
  <c r="L96" i="58663"/>
  <c r="M96" i="58663"/>
  <c r="N96" i="58663"/>
  <c r="G97" i="58663"/>
  <c r="H97" i="58663"/>
  <c r="K97" i="58663"/>
  <c r="M97" i="58663" s="1"/>
  <c r="N97" i="58663" s="1"/>
  <c r="L97" i="58663"/>
  <c r="G98" i="58663"/>
  <c r="H98" i="58663"/>
  <c r="K98" i="58663"/>
  <c r="L98" i="58663"/>
  <c r="M98" i="58663"/>
  <c r="N98" i="58663"/>
  <c r="G99" i="58663"/>
  <c r="H99" i="58663"/>
  <c r="K99" i="58663"/>
  <c r="M99" i="58663" s="1"/>
  <c r="N99" i="58663" s="1"/>
  <c r="L99" i="58663"/>
  <c r="G100" i="58663"/>
  <c r="H100" i="58663"/>
  <c r="K100" i="58663"/>
  <c r="L100" i="58663"/>
  <c r="M100" i="58663"/>
  <c r="N100" i="58663"/>
  <c r="G101" i="58663"/>
  <c r="H101" i="58663"/>
  <c r="K101" i="58663"/>
  <c r="M101" i="58663" s="1"/>
  <c r="N101" i="58663" s="1"/>
  <c r="L101" i="58663"/>
  <c r="G102" i="58663"/>
  <c r="H102" i="58663"/>
  <c r="K102" i="58663"/>
  <c r="L102" i="58663"/>
  <c r="M102" i="58663"/>
  <c r="N102" i="58663"/>
  <c r="G103" i="58663"/>
  <c r="H103" i="58663"/>
  <c r="K103" i="58663"/>
  <c r="M103" i="58663" s="1"/>
  <c r="N103" i="58663" s="1"/>
  <c r="L103" i="58663"/>
  <c r="G104" i="58663"/>
  <c r="H104" i="58663"/>
  <c r="K104" i="58663"/>
  <c r="L104" i="58663"/>
  <c r="M104" i="58663"/>
  <c r="N104" i="58663"/>
  <c r="G105" i="58663"/>
  <c r="H105" i="58663"/>
  <c r="K105" i="58663"/>
  <c r="M105" i="58663" s="1"/>
  <c r="N105" i="58663" s="1"/>
  <c r="L105" i="58663"/>
  <c r="G106" i="58663"/>
  <c r="H106" i="58663"/>
  <c r="K106" i="58663"/>
  <c r="L106" i="58663"/>
  <c r="M106" i="58663"/>
  <c r="N106" i="58663"/>
  <c r="G107" i="58663"/>
  <c r="H107" i="58663"/>
  <c r="K107" i="58663"/>
  <c r="M107" i="58663" s="1"/>
  <c r="N107" i="58663" s="1"/>
  <c r="L107" i="58663"/>
  <c r="G108" i="58663"/>
  <c r="H108" i="58663"/>
  <c r="K108" i="58663"/>
  <c r="L108" i="58663"/>
  <c r="M108" i="58663"/>
  <c r="N108" i="58663"/>
  <c r="G109" i="58663"/>
  <c r="H109" i="58663"/>
  <c r="K109" i="58663"/>
  <c r="M109" i="58663" s="1"/>
  <c r="N109" i="58663" s="1"/>
  <c r="L109" i="58663"/>
  <c r="G110" i="58663"/>
  <c r="H110" i="58663"/>
  <c r="K110" i="58663"/>
  <c r="L110" i="58663"/>
  <c r="M110" i="58663"/>
  <c r="N110" i="58663"/>
  <c r="G111" i="58663"/>
  <c r="H111" i="58663"/>
  <c r="K111" i="58663"/>
  <c r="M111" i="58663" s="1"/>
  <c r="N111" i="58663" s="1"/>
  <c r="L111" i="58663"/>
  <c r="G112" i="58663"/>
  <c r="H112" i="58663"/>
  <c r="K112" i="58663"/>
  <c r="L112" i="58663"/>
  <c r="M112" i="58663"/>
  <c r="N112" i="58663"/>
  <c r="G113" i="58663"/>
  <c r="H113" i="58663"/>
  <c r="K113" i="58663"/>
  <c r="M113" i="58663" s="1"/>
  <c r="N113" i="58663" s="1"/>
  <c r="L113" i="58663"/>
  <c r="G114" i="58663"/>
  <c r="H114" i="58663"/>
  <c r="K114" i="58663"/>
  <c r="L114" i="58663"/>
  <c r="M114" i="58663"/>
  <c r="N114" i="58663"/>
  <c r="G115" i="58663"/>
  <c r="H115" i="58663"/>
  <c r="K115" i="58663"/>
  <c r="M115" i="58663" s="1"/>
  <c r="N115" i="58663" s="1"/>
  <c r="L115" i="58663"/>
  <c r="G116" i="58663"/>
  <c r="H116" i="58663"/>
  <c r="K116" i="58663"/>
  <c r="L116" i="58663"/>
  <c r="M116" i="58663"/>
  <c r="N116" i="58663"/>
  <c r="G117" i="58663"/>
  <c r="H117" i="58663"/>
  <c r="K117" i="58663"/>
  <c r="M117" i="58663" s="1"/>
  <c r="N117" i="58663" s="1"/>
  <c r="L117" i="58663"/>
  <c r="G118" i="58663"/>
  <c r="H118" i="58663"/>
  <c r="K118" i="58663"/>
  <c r="L118" i="58663"/>
  <c r="M118" i="58663"/>
  <c r="N118" i="58663"/>
  <c r="G119" i="58663"/>
  <c r="H119" i="58663"/>
  <c r="K119" i="58663"/>
  <c r="M119" i="58663" s="1"/>
  <c r="N119" i="58663" s="1"/>
  <c r="L119" i="58663"/>
  <c r="G120" i="58663"/>
  <c r="H120" i="58663"/>
  <c r="K120" i="58663"/>
  <c r="L120" i="58663"/>
  <c r="M120" i="58663"/>
  <c r="N120" i="58663"/>
  <c r="G121" i="58663"/>
  <c r="H121" i="58663"/>
  <c r="K121" i="58663"/>
  <c r="M121" i="58663" s="1"/>
  <c r="N121" i="58663" s="1"/>
  <c r="L121" i="58663"/>
  <c r="G122" i="58663"/>
  <c r="H122" i="58663"/>
  <c r="K122" i="58663"/>
  <c r="L122" i="58663"/>
  <c r="M122" i="58663"/>
  <c r="N122" i="58663"/>
  <c r="G123" i="58663"/>
  <c r="H123" i="58663"/>
  <c r="K123" i="58663"/>
  <c r="M123" i="58663" s="1"/>
  <c r="N123" i="58663" s="1"/>
  <c r="L123" i="58663"/>
  <c r="G124" i="58663"/>
  <c r="H124" i="58663"/>
  <c r="K124" i="58663"/>
  <c r="L124" i="58663"/>
  <c r="M124" i="58663"/>
  <c r="N124" i="58663"/>
  <c r="G125" i="58663"/>
  <c r="H125" i="58663"/>
  <c r="K125" i="58663"/>
  <c r="M125" i="58663" s="1"/>
  <c r="N125" i="58663" s="1"/>
  <c r="L125" i="58663"/>
  <c r="G126" i="58663"/>
  <c r="H126" i="58663"/>
  <c r="K126" i="58663"/>
  <c r="L126" i="58663"/>
  <c r="M126" i="58663"/>
  <c r="N126" i="58663"/>
  <c r="G127" i="58663"/>
  <c r="H127" i="58663"/>
  <c r="K127" i="58663"/>
  <c r="M127" i="58663" s="1"/>
  <c r="N127" i="58663" s="1"/>
  <c r="L127" i="58663"/>
  <c r="G128" i="58663"/>
  <c r="H128" i="58663"/>
  <c r="K128" i="58663"/>
  <c r="L128" i="58663"/>
  <c r="M128" i="58663"/>
  <c r="N128" i="58663"/>
  <c r="G129" i="58663"/>
  <c r="H129" i="58663"/>
  <c r="K129" i="58663"/>
  <c r="M129" i="58663" s="1"/>
  <c r="N129" i="58663" s="1"/>
  <c r="L129" i="58663"/>
  <c r="G130" i="58663"/>
  <c r="H130" i="58663"/>
  <c r="K130" i="58663"/>
  <c r="L130" i="58663"/>
  <c r="M130" i="58663"/>
  <c r="N130" i="58663"/>
  <c r="G131" i="58663"/>
  <c r="H131" i="58663"/>
  <c r="K131" i="58663"/>
  <c r="M131" i="58663" s="1"/>
  <c r="N131" i="58663" s="1"/>
  <c r="L131" i="58663"/>
  <c r="G132" i="58663"/>
  <c r="H132" i="58663"/>
  <c r="K132" i="58663"/>
  <c r="L132" i="58663"/>
  <c r="M132" i="58663"/>
  <c r="N132" i="58663"/>
  <c r="G133" i="58663"/>
  <c r="H133" i="58663"/>
  <c r="K133" i="58663"/>
  <c r="M133" i="58663" s="1"/>
  <c r="N133" i="58663" s="1"/>
  <c r="L133" i="58663"/>
  <c r="G134" i="58663"/>
  <c r="M134" i="58663" s="1"/>
  <c r="N134" i="58663" s="1"/>
  <c r="H134" i="58663"/>
  <c r="K134" i="58663"/>
  <c r="L134" i="58663" s="1"/>
  <c r="G135" i="58663"/>
  <c r="H135" i="58663" s="1"/>
  <c r="K135" i="58663"/>
  <c r="M135" i="58663" s="1"/>
  <c r="N135" i="58663" s="1"/>
  <c r="L135" i="58663"/>
  <c r="G136" i="58663"/>
  <c r="M136" i="58663" s="1"/>
  <c r="N136" i="58663" s="1"/>
  <c r="H136" i="58663"/>
  <c r="K136" i="58663"/>
  <c r="L136" i="58663" s="1"/>
  <c r="G137" i="58663"/>
  <c r="H137" i="58663" s="1"/>
  <c r="K137" i="58663"/>
  <c r="M137" i="58663" s="1"/>
  <c r="N137" i="58663" s="1"/>
  <c r="L137" i="58663"/>
  <c r="G138" i="58663"/>
  <c r="M138" i="58663" s="1"/>
  <c r="N138" i="58663" s="1"/>
  <c r="H138" i="58663"/>
  <c r="K138" i="58663"/>
  <c r="L138" i="58663" s="1"/>
  <c r="G139" i="58663"/>
  <c r="H139" i="58663" s="1"/>
  <c r="K139" i="58663"/>
  <c r="M139" i="58663" s="1"/>
  <c r="N139" i="58663" s="1"/>
  <c r="L139" i="58663"/>
  <c r="G140" i="58663"/>
  <c r="M140" i="58663" s="1"/>
  <c r="N140" i="58663" s="1"/>
  <c r="H140" i="58663"/>
  <c r="K140" i="58663"/>
  <c r="L140" i="58663" s="1"/>
  <c r="G141" i="58663"/>
  <c r="H141" i="58663" s="1"/>
  <c r="K141" i="58663"/>
  <c r="M141" i="58663" s="1"/>
  <c r="N141" i="58663" s="1"/>
  <c r="L141" i="58663"/>
  <c r="G142" i="58663"/>
  <c r="M142" i="58663" s="1"/>
  <c r="N142" i="58663" s="1"/>
  <c r="H142" i="58663"/>
  <c r="K142" i="58663"/>
  <c r="L142" i="58663" s="1"/>
  <c r="G143" i="58663"/>
  <c r="H143" i="58663" s="1"/>
  <c r="K143" i="58663"/>
  <c r="M143" i="58663" s="1"/>
  <c r="N143" i="58663" s="1"/>
  <c r="L143" i="58663"/>
  <c r="G144" i="58663"/>
  <c r="M144" i="58663" s="1"/>
  <c r="N144" i="58663" s="1"/>
  <c r="H144" i="58663"/>
  <c r="K144" i="58663"/>
  <c r="L144" i="58663" s="1"/>
  <c r="G145" i="58663"/>
  <c r="H145" i="58663" s="1"/>
  <c r="K145" i="58663"/>
  <c r="M145" i="58663" s="1"/>
  <c r="N145" i="58663" s="1"/>
  <c r="L145" i="58663"/>
  <c r="G146" i="58663"/>
  <c r="M146" i="58663" s="1"/>
  <c r="N146" i="58663" s="1"/>
  <c r="H146" i="58663"/>
  <c r="K146" i="58663"/>
  <c r="L146" i="58663" s="1"/>
  <c r="G147" i="58663"/>
  <c r="H147" i="58663" s="1"/>
  <c r="K147" i="58663"/>
  <c r="M147" i="58663" s="1"/>
  <c r="N147" i="58663" s="1"/>
  <c r="L147" i="58663"/>
  <c r="G148" i="58663"/>
  <c r="M148" i="58663" s="1"/>
  <c r="N148" i="58663" s="1"/>
  <c r="H148" i="58663"/>
  <c r="K148" i="58663"/>
  <c r="L148" i="58663" s="1"/>
  <c r="G149" i="58663"/>
  <c r="H149" i="58663" s="1"/>
  <c r="K149" i="58663"/>
  <c r="M149" i="58663" s="1"/>
  <c r="N149" i="58663" s="1"/>
  <c r="L149" i="58663"/>
  <c r="G150" i="58663"/>
  <c r="M150" i="58663" s="1"/>
  <c r="N150" i="58663" s="1"/>
  <c r="H150" i="58663"/>
  <c r="K150" i="58663"/>
  <c r="L150" i="58663" s="1"/>
  <c r="G151" i="58663"/>
  <c r="H151" i="58663" s="1"/>
  <c r="K151" i="58663"/>
  <c r="M151" i="58663" s="1"/>
  <c r="N151" i="58663" s="1"/>
  <c r="L151" i="58663"/>
  <c r="G152" i="58663"/>
  <c r="M152" i="58663" s="1"/>
  <c r="N152" i="58663" s="1"/>
  <c r="H152" i="58663"/>
  <c r="K152" i="58663"/>
  <c r="L152" i="58663" s="1"/>
  <c r="G153" i="58663"/>
  <c r="H153" i="58663" s="1"/>
  <c r="K153" i="58663"/>
  <c r="M153" i="58663" s="1"/>
  <c r="N153" i="58663" s="1"/>
  <c r="L153" i="58663"/>
  <c r="G154" i="58663"/>
  <c r="M154" i="58663" s="1"/>
  <c r="N154" i="58663" s="1"/>
  <c r="H154" i="58663"/>
  <c r="K154" i="58663"/>
  <c r="L154" i="58663" s="1"/>
  <c r="G155" i="58663"/>
  <c r="H155" i="58663" s="1"/>
  <c r="K155" i="58663"/>
  <c r="M155" i="58663" s="1"/>
  <c r="N155" i="58663" s="1"/>
  <c r="L155" i="58663"/>
  <c r="G156" i="58663"/>
  <c r="M156" i="58663" s="1"/>
  <c r="N156" i="58663" s="1"/>
  <c r="H156" i="58663"/>
  <c r="K156" i="58663"/>
  <c r="L156" i="58663" s="1"/>
  <c r="G157" i="58663"/>
  <c r="H157" i="58663" s="1"/>
  <c r="K157" i="58663"/>
  <c r="M157" i="58663" s="1"/>
  <c r="N157" i="58663" s="1"/>
  <c r="L157" i="58663"/>
  <c r="G158" i="58663"/>
  <c r="M158" i="58663" s="1"/>
  <c r="N158" i="58663" s="1"/>
  <c r="H158" i="58663"/>
  <c r="K158" i="58663"/>
  <c r="L158" i="58663" s="1"/>
  <c r="G159" i="58663"/>
  <c r="H159" i="58663" s="1"/>
  <c r="K159" i="58663"/>
  <c r="M159" i="58663" s="1"/>
  <c r="N159" i="58663" s="1"/>
  <c r="L159" i="58663"/>
  <c r="G160" i="58663"/>
  <c r="M160" i="58663" s="1"/>
  <c r="N160" i="58663" s="1"/>
  <c r="H160" i="58663"/>
  <c r="K160" i="58663"/>
  <c r="L160" i="58663" s="1"/>
  <c r="G161" i="58663"/>
  <c r="H161" i="58663" s="1"/>
  <c r="K161" i="58663"/>
  <c r="M161" i="58663" s="1"/>
  <c r="N161" i="58663" s="1"/>
  <c r="L161" i="58663"/>
  <c r="G162" i="58663"/>
  <c r="M162" i="58663" s="1"/>
  <c r="N162" i="58663" s="1"/>
  <c r="H162" i="58663"/>
  <c r="K162" i="58663"/>
  <c r="L162" i="58663" s="1"/>
  <c r="G163" i="58663"/>
  <c r="H163" i="58663" s="1"/>
  <c r="K163" i="58663"/>
  <c r="M163" i="58663" s="1"/>
  <c r="N163" i="58663" s="1"/>
  <c r="L163" i="58663"/>
  <c r="G164" i="58663"/>
  <c r="M164" i="58663" s="1"/>
  <c r="N164" i="58663" s="1"/>
  <c r="H164" i="58663"/>
  <c r="K164" i="58663"/>
  <c r="L164" i="58663" s="1"/>
  <c r="G165" i="58663"/>
  <c r="H165" i="58663" s="1"/>
  <c r="K165" i="58663"/>
  <c r="M165" i="58663" s="1"/>
  <c r="N165" i="58663" s="1"/>
  <c r="L165" i="58663"/>
  <c r="G166" i="58663"/>
  <c r="M166" i="58663" s="1"/>
  <c r="N166" i="58663" s="1"/>
  <c r="H166" i="58663"/>
  <c r="K166" i="58663"/>
  <c r="L166" i="58663" s="1"/>
  <c r="G167" i="58663"/>
  <c r="H167" i="58663" s="1"/>
  <c r="K167" i="58663"/>
  <c r="M167" i="58663" s="1"/>
  <c r="N167" i="58663" s="1"/>
  <c r="L167" i="58663"/>
  <c r="G168" i="58663"/>
  <c r="M168" i="58663" s="1"/>
  <c r="N168" i="58663" s="1"/>
  <c r="H168" i="58663"/>
  <c r="K168" i="58663"/>
  <c r="L168" i="58663" s="1"/>
  <c r="G169" i="58663"/>
  <c r="H169" i="58663" s="1"/>
  <c r="K169" i="58663"/>
  <c r="M169" i="58663" s="1"/>
  <c r="N169" i="58663" s="1"/>
  <c r="L169" i="58663"/>
  <c r="G170" i="58663"/>
  <c r="M170" i="58663" s="1"/>
  <c r="N170" i="58663" s="1"/>
  <c r="H170" i="58663"/>
  <c r="K170" i="58663"/>
  <c r="L170" i="58663" s="1"/>
  <c r="G171" i="58663"/>
  <c r="H171" i="58663" s="1"/>
  <c r="K171" i="58663"/>
  <c r="M171" i="58663" s="1"/>
  <c r="N171" i="58663" s="1"/>
  <c r="L171" i="58663"/>
  <c r="G172" i="58663"/>
  <c r="M172" i="58663" s="1"/>
  <c r="N172" i="58663" s="1"/>
  <c r="H172" i="58663"/>
  <c r="K172" i="58663"/>
  <c r="L172" i="58663" s="1"/>
  <c r="G173" i="58663"/>
  <c r="H173" i="58663" s="1"/>
  <c r="K173" i="58663"/>
  <c r="M173" i="58663" s="1"/>
  <c r="N173" i="58663" s="1"/>
  <c r="L173" i="58663"/>
  <c r="G174" i="58663"/>
  <c r="M174" i="58663" s="1"/>
  <c r="N174" i="58663" s="1"/>
  <c r="H174" i="58663"/>
  <c r="K174" i="58663"/>
  <c r="L174" i="58663" s="1"/>
  <c r="G175" i="58663"/>
  <c r="H175" i="58663" s="1"/>
  <c r="K175" i="58663"/>
  <c r="M175" i="58663" s="1"/>
  <c r="N175" i="58663" s="1"/>
  <c r="L175" i="58663"/>
  <c r="G176" i="58663"/>
  <c r="M176" i="58663" s="1"/>
  <c r="N176" i="58663" s="1"/>
  <c r="H176" i="58663"/>
  <c r="K176" i="58663"/>
  <c r="L176" i="58663" s="1"/>
  <c r="G177" i="58663"/>
  <c r="H177" i="58663" s="1"/>
  <c r="K177" i="58663"/>
  <c r="L177" i="58663"/>
  <c r="G178" i="58663"/>
  <c r="H178" i="58663" s="1"/>
  <c r="K178" i="58663"/>
  <c r="L178" i="58663" s="1"/>
  <c r="G179" i="58663"/>
  <c r="H179" i="58663" s="1"/>
  <c r="K179" i="58663"/>
  <c r="L179" i="58663"/>
  <c r="M179" i="58663"/>
  <c r="N179" i="58663" s="1"/>
  <c r="R13" i="58663"/>
  <c r="K14" i="58663"/>
  <c r="L14" i="58663" s="1"/>
  <c r="H14" i="58663"/>
  <c r="G14" i="58663"/>
  <c r="M14" i="58663" s="1"/>
  <c r="N14" i="58663" s="1"/>
  <c r="L13" i="58663"/>
  <c r="K13" i="58663"/>
  <c r="G13" i="58663"/>
  <c r="M13" i="58663" s="1"/>
  <c r="N13" i="58663" s="1"/>
  <c r="A5" i="111"/>
  <c r="A5" i="58656"/>
  <c r="A5" i="64"/>
  <c r="A8" i="111"/>
  <c r="A8" i="58656"/>
  <c r="A8" i="64"/>
  <c r="R193" i="58663"/>
  <c r="K193" i="58663"/>
  <c r="L193" i="58663" s="1"/>
  <c r="H193" i="58663"/>
  <c r="G193" i="58663"/>
  <c r="M193" i="58663" s="1"/>
  <c r="N193" i="58663" s="1"/>
  <c r="R192" i="58663"/>
  <c r="K192" i="58663"/>
  <c r="L192" i="58663" s="1"/>
  <c r="H192" i="58663"/>
  <c r="G192" i="58663"/>
  <c r="M192" i="58663" s="1"/>
  <c r="N192" i="58663" s="1"/>
  <c r="R191" i="58663"/>
  <c r="K191" i="58663"/>
  <c r="L191" i="58663" s="1"/>
  <c r="G191" i="58663"/>
  <c r="H191" i="58663" s="1"/>
  <c r="R190" i="58663"/>
  <c r="L190" i="58663"/>
  <c r="K190" i="58663"/>
  <c r="G190" i="58663"/>
  <c r="M190" i="58663" s="1"/>
  <c r="N190" i="58663" s="1"/>
  <c r="R189" i="58663"/>
  <c r="K189" i="58663"/>
  <c r="L189" i="58663" s="1"/>
  <c r="G189" i="58663"/>
  <c r="R188" i="58663"/>
  <c r="K188" i="58663"/>
  <c r="L188" i="58663" s="1"/>
  <c r="H188" i="58663"/>
  <c r="G188" i="58663"/>
  <c r="R187" i="58663"/>
  <c r="K187" i="58663"/>
  <c r="L187" i="58663" s="1"/>
  <c r="G187" i="58663"/>
  <c r="H187" i="58663" s="1"/>
  <c r="R186" i="58663"/>
  <c r="L186" i="58663"/>
  <c r="K186" i="58663"/>
  <c r="G186" i="58663"/>
  <c r="M186" i="58663" s="1"/>
  <c r="N186" i="58663" s="1"/>
  <c r="R185" i="58663"/>
  <c r="K185" i="58663"/>
  <c r="L185" i="58663" s="1"/>
  <c r="G185" i="58663"/>
  <c r="R184" i="58663"/>
  <c r="K184" i="58663"/>
  <c r="L184" i="58663" s="1"/>
  <c r="H184" i="58663"/>
  <c r="G184" i="58663"/>
  <c r="M184" i="58663" s="1"/>
  <c r="N184" i="58663" s="1"/>
  <c r="R183" i="58663"/>
  <c r="K183" i="58663"/>
  <c r="L183" i="58663" s="1"/>
  <c r="G183" i="58663"/>
  <c r="H183" i="58663" s="1"/>
  <c r="R14" i="58663"/>
  <c r="A9" i="58663"/>
  <c r="A5" i="58663"/>
  <c r="A4" i="58663"/>
  <c r="H65" i="58663" l="1"/>
  <c r="M65" i="58663"/>
  <c r="N65" i="58663" s="1"/>
  <c r="M178" i="58663"/>
  <c r="N178" i="58663" s="1"/>
  <c r="M177" i="58663"/>
  <c r="N177" i="58663" s="1"/>
  <c r="H57" i="58663"/>
  <c r="M57" i="58663"/>
  <c r="N57" i="58663" s="1"/>
  <c r="M32" i="58663"/>
  <c r="N32" i="58663" s="1"/>
  <c r="M24" i="58663"/>
  <c r="N24" i="58663" s="1"/>
  <c r="M16" i="58663"/>
  <c r="N16" i="58663" s="1"/>
  <c r="H49" i="58663"/>
  <c r="M49" i="58663"/>
  <c r="N49" i="58663" s="1"/>
  <c r="H41" i="58663"/>
  <c r="M41" i="58663"/>
  <c r="N41" i="58663" s="1"/>
  <c r="M70" i="58663"/>
  <c r="N70" i="58663" s="1"/>
  <c r="M67" i="58663"/>
  <c r="N67" i="58663" s="1"/>
  <c r="M64" i="58663"/>
  <c r="N64" i="58663" s="1"/>
  <c r="M62" i="58663"/>
  <c r="N62" i="58663" s="1"/>
  <c r="M59" i="58663"/>
  <c r="N59" i="58663" s="1"/>
  <c r="M56" i="58663"/>
  <c r="N56" i="58663" s="1"/>
  <c r="M54" i="58663"/>
  <c r="N54" i="58663" s="1"/>
  <c r="M51" i="58663"/>
  <c r="N51" i="58663" s="1"/>
  <c r="M48" i="58663"/>
  <c r="N48" i="58663" s="1"/>
  <c r="M46" i="58663"/>
  <c r="N46" i="58663" s="1"/>
  <c r="M43" i="58663"/>
  <c r="N43" i="58663" s="1"/>
  <c r="M40" i="58663"/>
  <c r="N40" i="58663" s="1"/>
  <c r="M38" i="58663"/>
  <c r="N38" i="58663" s="1"/>
  <c r="M34" i="58663"/>
  <c r="N34" i="58663" s="1"/>
  <c r="M26" i="58663"/>
  <c r="N26" i="58663" s="1"/>
  <c r="M18" i="58663"/>
  <c r="N18" i="58663" s="1"/>
  <c r="M71" i="58663"/>
  <c r="N71" i="58663" s="1"/>
  <c r="M63" i="58663"/>
  <c r="N63" i="58663" s="1"/>
  <c r="M55" i="58663"/>
  <c r="N55" i="58663" s="1"/>
  <c r="M47" i="58663"/>
  <c r="N47" i="58663" s="1"/>
  <c r="M39" i="58663"/>
  <c r="N39" i="58663" s="1"/>
  <c r="H13" i="58663"/>
  <c r="M188" i="58663"/>
  <c r="N188" i="58663" s="1"/>
  <c r="M189" i="58663"/>
  <c r="N189" i="58663" s="1"/>
  <c r="M185" i="58663"/>
  <c r="N185" i="58663" s="1"/>
  <c r="M183" i="58663"/>
  <c r="N183" i="58663" s="1"/>
  <c r="M187" i="58663"/>
  <c r="N187" i="58663" s="1"/>
  <c r="M191" i="58663"/>
  <c r="N191" i="58663" s="1"/>
  <c r="H185" i="58663"/>
  <c r="H189" i="58663"/>
  <c r="H186" i="58663"/>
  <c r="H190" i="58663"/>
  <c r="K18" i="58659" l="1"/>
  <c r="L18" i="58659" l="1"/>
  <c r="A4" i="111"/>
  <c r="A4" i="58656"/>
  <c r="L37" i="58659" l="1"/>
  <c r="I24" i="58659" l="1"/>
  <c r="H24" i="58659"/>
  <c r="E24" i="58659"/>
  <c r="D24" i="58659"/>
  <c r="C24" i="58659"/>
  <c r="B24" i="58659"/>
  <c r="K24" i="58659" l="1"/>
  <c r="J24" i="58659"/>
  <c r="G24" i="58659"/>
  <c r="F24" i="58659"/>
  <c r="L24" i="58659" l="1"/>
  <c r="A9" i="110" l="1"/>
  <c r="A5" i="110"/>
  <c r="A4" i="110"/>
  <c r="A9" i="111"/>
  <c r="A9" i="58656"/>
  <c r="A9" i="64"/>
  <c r="A4" i="64"/>
  <c r="J34" i="58659"/>
  <c r="A7" i="58659"/>
  <c r="I34" i="58659"/>
  <c r="H34" i="58659"/>
  <c r="E34" i="58659"/>
  <c r="D34" i="58659"/>
  <c r="C34" i="58659"/>
  <c r="B34" i="58659"/>
  <c r="I33" i="58659"/>
  <c r="H33" i="58659"/>
  <c r="E33" i="58659"/>
  <c r="D33" i="58659"/>
  <c r="C33" i="58659"/>
  <c r="B33" i="58659"/>
  <c r="I29" i="58659"/>
  <c r="H29" i="58659"/>
  <c r="E29" i="58659"/>
  <c r="D29" i="58659"/>
  <c r="C29" i="58659"/>
  <c r="B29" i="58659"/>
  <c r="I28" i="58659"/>
  <c r="H28" i="58659"/>
  <c r="E28" i="58659"/>
  <c r="D28" i="58659"/>
  <c r="C28" i="58659"/>
  <c r="B28" i="58659"/>
  <c r="I23" i="58659"/>
  <c r="H23" i="58659"/>
  <c r="E23" i="58659"/>
  <c r="D23" i="58659"/>
  <c r="C23" i="58659"/>
  <c r="B23" i="58659"/>
  <c r="A31" i="58659"/>
  <c r="A26" i="58659"/>
  <c r="A21" i="58659"/>
  <c r="A16" i="58659"/>
  <c r="A6" i="58659"/>
  <c r="A5" i="58659"/>
  <c r="A4" i="58659"/>
  <c r="A3" i="58659"/>
  <c r="A2" i="58659"/>
  <c r="A1" i="58659"/>
  <c r="J29" i="58659"/>
  <c r="F28" i="58659"/>
  <c r="F23" i="58659"/>
  <c r="F33" i="58659" l="1"/>
  <c r="J23" i="58659"/>
  <c r="J28" i="58659"/>
  <c r="F34" i="58659"/>
  <c r="F29" i="58659"/>
  <c r="K23" i="58659"/>
  <c r="K29" i="58659"/>
  <c r="J33" i="58659"/>
  <c r="K28" i="58659"/>
  <c r="K33" i="58659"/>
  <c r="G34" i="58659"/>
  <c r="G28" i="58659"/>
  <c r="G23" i="58659"/>
  <c r="L23" i="58659" l="1"/>
  <c r="K34" i="58659"/>
  <c r="G33" i="58659"/>
  <c r="L33" i="58659"/>
  <c r="G29" i="58659"/>
  <c r="L29" i="58659"/>
  <c r="L34" i="58659" l="1"/>
  <c r="L28" i="58659"/>
</calcChain>
</file>

<file path=xl/sharedStrings.xml><?xml version="1.0" encoding="utf-8"?>
<sst xmlns="http://schemas.openxmlformats.org/spreadsheetml/2006/main" count="1340" uniqueCount="215">
  <si>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</si>
  <si>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</si>
  <si>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</si>
  <si>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</si>
  <si>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</si>
  <si>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</si>
  <si>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</si>
  <si>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</si>
  <si>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</si>
  <si>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</si>
  <si>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</si>
  <si>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</si>
  <si>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</si>
  <si>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</si>
  <si>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</si>
  <si>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</si>
  <si>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</si>
  <si>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</si>
  <si>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SUB CAMPEON REGIONAL CABALLEROS</t>
  </si>
  <si>
    <t>CAMPEON REGIONAL CABALLEROS</t>
  </si>
  <si>
    <t>EDAD</t>
  </si>
  <si>
    <t>CATEGORIA SIN VENTAJA CABALLEROS</t>
  </si>
  <si>
    <t>CATEGORIA SIN VENTAJA DAMAS</t>
  </si>
  <si>
    <t>Dif. Del</t>
  </si>
  <si>
    <t>Par</t>
  </si>
  <si>
    <t>par  de  cancha  damas  y  caballeros  36  +  36  =  72</t>
  </si>
  <si>
    <t>INDEX</t>
  </si>
  <si>
    <t>CABALLEROS CATEGORIA HASTA 9.9</t>
  </si>
  <si>
    <t>CABALLEROS CATEGORIA 10-16.9</t>
  </si>
  <si>
    <t>CABALLEROS CATEGORIA 25 AL MAXIMO</t>
  </si>
  <si>
    <t>Neto</t>
  </si>
  <si>
    <t>S/V</t>
  </si>
  <si>
    <t>1° S.V.</t>
  </si>
  <si>
    <t>2° S.V.</t>
  </si>
  <si>
    <t>1° NETO</t>
  </si>
  <si>
    <t>2° NETO</t>
  </si>
  <si>
    <t>4 VUELTAS DE 9 HOYOS MEDAL PLAY</t>
  </si>
  <si>
    <t>GOLF CLUB</t>
  </si>
  <si>
    <t>par  de  cancha  damas  y  caballeros  36  +  35  =  71</t>
  </si>
  <si>
    <t>CABALLEROS CATEGORIA 17 - 24.9</t>
  </si>
  <si>
    <t>EL VALLE DE TANDIL</t>
  </si>
  <si>
    <t>05 Y 06 DE ABRIL DE 2025</t>
  </si>
  <si>
    <t>BERENGENO SANTINO MARIO</t>
  </si>
  <si>
    <t>CMDP</t>
  </si>
  <si>
    <t>MICHELLI TOMAS</t>
  </si>
  <si>
    <t>EVTGC</t>
  </si>
  <si>
    <t>PATTI SEBASTIAN</t>
  </si>
  <si>
    <t>SPGC</t>
  </si>
  <si>
    <t>NASIF YAIR MANUEL</t>
  </si>
  <si>
    <t>ML</t>
  </si>
  <si>
    <t>PABON LUCAS</t>
  </si>
  <si>
    <t>NGC</t>
  </si>
  <si>
    <t>PAILHE PEDRO</t>
  </si>
  <si>
    <t>RAMACCIOTTI GONZALO</t>
  </si>
  <si>
    <t>MDPGC</t>
  </si>
  <si>
    <t>GARCIA GUSTAVO JOSE</t>
  </si>
  <si>
    <t>SALVATI STEFANO</t>
  </si>
  <si>
    <t>LEOFANTI DANTE SALVADOR</t>
  </si>
  <si>
    <t>COZZOLI PATRICIO</t>
  </si>
  <si>
    <t>RODRIGUEZ MAURICIO IVAN</t>
  </si>
  <si>
    <t>GUERENDIAIN FERMIN</t>
  </si>
  <si>
    <t>RECAREY FRANCO</t>
  </si>
  <si>
    <t>HEIZENREDER PABLO GUILLERMO</t>
  </si>
  <si>
    <t>VGGC</t>
  </si>
  <si>
    <t>PATTI NICOLAS</t>
  </si>
  <si>
    <t>BARBERO PABLO DANIEL</t>
  </si>
  <si>
    <t>MARINO CARLOS JUAN</t>
  </si>
  <si>
    <t>GCHCC</t>
  </si>
  <si>
    <t>LOUSTAU AGUSTIN</t>
  </si>
  <si>
    <t>PIANTONI MARCELO</t>
  </si>
  <si>
    <t>GUIDO NAHUEL MATIAS</t>
  </si>
  <si>
    <t>TISSEIRA ALAN</t>
  </si>
  <si>
    <t>MALAGA PEDRO</t>
  </si>
  <si>
    <t>JALIFF JUAN PABLO</t>
  </si>
  <si>
    <t>DOMINGUEZ JORGE LUIS</t>
  </si>
  <si>
    <t>SAAVEDRA LUIS ALBERTO</t>
  </si>
  <si>
    <t>PREZIOSO LUCIANO</t>
  </si>
  <si>
    <t>PLORUTTI MATEO</t>
  </si>
  <si>
    <t>RODRIGUEZ HERNAN GUSTAVO</t>
  </si>
  <si>
    <t>RODRIGUES SERGIO ADRIAN</t>
  </si>
  <si>
    <t>LABARTHE JOAQUIN</t>
  </si>
  <si>
    <t>RAMPEZZOTTI BARTOLOME</t>
  </si>
  <si>
    <t>CGCP</t>
  </si>
  <si>
    <t>OLIVERI FERNANDO FABIAN</t>
  </si>
  <si>
    <t>CARREÑO ALVARO</t>
  </si>
  <si>
    <t>HERRERA VEGAS RAFAEL</t>
  </si>
  <si>
    <t>TGC</t>
  </si>
  <si>
    <t>ZANETTA LEANDRO</t>
  </si>
  <si>
    <t>DOMINGUEZ CARLOS</t>
  </si>
  <si>
    <t>MARTINEZ IGNACIO</t>
  </si>
  <si>
    <t>JARQUE JULIAN</t>
  </si>
  <si>
    <t>SPARO JOSE ANDRES</t>
  </si>
  <si>
    <t>JENSEN OSCAR IGNACIO</t>
  </si>
  <si>
    <t>CAGNOLI HERNAN</t>
  </si>
  <si>
    <t>OCAMPO ADRIAN</t>
  </si>
  <si>
    <t>DE LA TORRE MATIAS</t>
  </si>
  <si>
    <t>MURILLO CLAUDIO</t>
  </si>
  <si>
    <t>PLORUTTI FRANCISCO</t>
  </si>
  <si>
    <t>GCD</t>
  </si>
  <si>
    <t>LEOFANTI LISANDRO NAHUEL</t>
  </si>
  <si>
    <t>FLORES MAXIMILIANO</t>
  </si>
  <si>
    <t>CATTALO MARTIN ALEJANDRO</t>
  </si>
  <si>
    <t>RODRIGUES MARTIN NAHUEL</t>
  </si>
  <si>
    <t>THIONE CARLOS</t>
  </si>
  <si>
    <t>CHIESA GABRIEL ANTONIO</t>
  </si>
  <si>
    <t>SARASOLA JOSE MAURICIO</t>
  </si>
  <si>
    <t>SALVI HERNAN</t>
  </si>
  <si>
    <t>IANNONE PASCUAL</t>
  </si>
  <si>
    <t>BAILLERES FACUNDO</t>
  </si>
  <si>
    <t>SCAMINACI HUGO ALBERTO</t>
  </si>
  <si>
    <t>FALCONE FACUNDO</t>
  </si>
  <si>
    <t>CARESANO GERARDO OVIDIO</t>
  </si>
  <si>
    <t>ATONDO ESTEBAN</t>
  </si>
  <si>
    <t>CORSICO MARCOS</t>
  </si>
  <si>
    <t>ROJAS SERGIO</t>
  </si>
  <si>
    <t>MERELLO GERARDO</t>
  </si>
  <si>
    <t>PALENCIA SERGIO</t>
  </si>
  <si>
    <t>SARAVI JUAN</t>
  </si>
  <si>
    <t>SERFATY MARCELO JOSE</t>
  </si>
  <si>
    <t>VALLARINO EDUARDO</t>
  </si>
  <si>
    <t>RABAGO OSCAR NESTOR</t>
  </si>
  <si>
    <t>LAMBRECHT NORBERTO MARIO</t>
  </si>
  <si>
    <t>ALFONZO HECTOR EDUARDO</t>
  </si>
  <si>
    <t>DURINGER SEBASTIAN</t>
  </si>
  <si>
    <t>LIOTTO JORGE DANIEL</t>
  </si>
  <si>
    <t>OLDONI NESTOR ANDRES</t>
  </si>
  <si>
    <t>BELMARTINO FACUNDO IGNACIO</t>
  </si>
  <si>
    <t>RODRIGUEZ DARIO GUILLERMO</t>
  </si>
  <si>
    <t>MENDEZ DANIEL</t>
  </si>
  <si>
    <t>STGC</t>
  </si>
  <si>
    <t>MAIORANO NICOLAS</t>
  </si>
  <si>
    <t>SIGILLITO MAURO ALEJANDRO</t>
  </si>
  <si>
    <t>FUHR JORGE ALBERTO</t>
  </si>
  <si>
    <t>GONZALEZ ALBERTO</t>
  </si>
  <si>
    <t>TARIFA ARENAS JUAN PABLO</t>
  </si>
  <si>
    <t>BORDENAVE LUIS MARIANO</t>
  </si>
  <si>
    <t>SENNO ANTONIO CEFERINO</t>
  </si>
  <si>
    <t>GRECO GASTON</t>
  </si>
  <si>
    <t>PICCHIONI JUAN FRANCO</t>
  </si>
  <si>
    <t>RAMONDINO PABLO</t>
  </si>
  <si>
    <t>ALVAREZ JUAN CRUZ</t>
  </si>
  <si>
    <t>SANCHEZ JAVIER</t>
  </si>
  <si>
    <t>CELIA GERMAN DARIO</t>
  </si>
  <si>
    <t>BARRETO SERGIO ROBERTO</t>
  </si>
  <si>
    <t>FUNARO IGNACIO</t>
  </si>
  <si>
    <t>MIRAVE PATRICIO</t>
  </si>
  <si>
    <t>AZPIROZ CARLOS</t>
  </si>
  <si>
    <t>CEJAS FERNANDO GASTON</t>
  </si>
  <si>
    <t>BATTISTESSA JOAQUIN ENRIQUE</t>
  </si>
  <si>
    <t>PARASUCO PABLO SANTIAGO</t>
  </si>
  <si>
    <t>TORCHIA SERGIO</t>
  </si>
  <si>
    <t>BAIMLER MIGUEL ANGEL</t>
  </si>
  <si>
    <t>DE GALVAGNI BERNARDO</t>
  </si>
  <si>
    <t>LATTE ALEJANDRO</t>
  </si>
  <si>
    <t>TROVATO RICARDO DANIEL</t>
  </si>
  <si>
    <t>ELGUETA MIGUEL EMILIO</t>
  </si>
  <si>
    <t>ORTIZ RODOLFO GASTON</t>
  </si>
  <si>
    <t>GONZALEZ ALMADA LUCIANO</t>
  </si>
  <si>
    <t>LERNOUD VICTOR JORGE</t>
  </si>
  <si>
    <t>RAJFUR JOSE IGNACIO</t>
  </si>
  <si>
    <t>ETEROVICH ARMANDO NICOLAS</t>
  </si>
  <si>
    <t>LEGARRETA JAVIER</t>
  </si>
  <si>
    <t>LOPEZ RAUL CESAR</t>
  </si>
  <si>
    <t>BERTERRETCHE CARLOS MARTIN</t>
  </si>
  <si>
    <t>SUAREZ MARTIN ARIEL</t>
  </si>
  <si>
    <t>RIGHETTI ALEJANDRO</t>
  </si>
  <si>
    <t>ARMANI WALTER</t>
  </si>
  <si>
    <t>ROBLES NORMAN</t>
  </si>
  <si>
    <t>DA SILVA ANTONIO</t>
  </si>
  <si>
    <t>PEREZ FERNANDEZ JUAN</t>
  </si>
  <si>
    <t>MAGADAN ALEJANDRO OSCAR</t>
  </si>
  <si>
    <t>ZANETTA MAXIMO</t>
  </si>
  <si>
    <t>CALLAU MANUEL</t>
  </si>
  <si>
    <t>RISSO PATRON MARIANO</t>
  </si>
  <si>
    <t>LUCIANO RICARDO SALVADOR</t>
  </si>
  <si>
    <t>TROVATO RUBEN OSVALDO</t>
  </si>
  <si>
    <t>PUCICH HERNAN AURELIO</t>
  </si>
  <si>
    <t>CORREA PEDRO DANIEL</t>
  </si>
  <si>
    <t>ELISSONDO SIMON</t>
  </si>
  <si>
    <t>PINGEL JUAN EDUARDO</t>
  </si>
  <si>
    <t>DI LEO JULIO ALBERTO</t>
  </si>
  <si>
    <t>DAMAS CATEGORIA HASTA 19.9</t>
  </si>
  <si>
    <t>BOZZO LETICIA</t>
  </si>
  <si>
    <t>FERNANDEZ RUIZ MARILEN DIANA</t>
  </si>
  <si>
    <t>MAIQUES ANA</t>
  </si>
  <si>
    <t>SALERES MARIA LOURDES</t>
  </si>
  <si>
    <t>CACACE ISABELLA</t>
  </si>
  <si>
    <t>BOZZO MARIA EUGENIA</t>
  </si>
  <si>
    <t>VUOSO MARIA JORGELINA</t>
  </si>
  <si>
    <t>RAMPEZZOTTI JUSTINA</t>
  </si>
  <si>
    <t>MEILAN LOURDES</t>
  </si>
  <si>
    <t>TAGLIAFERRI ADRIANA</t>
  </si>
  <si>
    <t>VILLANUEVA SILVIA</t>
  </si>
  <si>
    <t>SOCHOR ESTELA</t>
  </si>
  <si>
    <t>TOSONI DE PINGEL DIANA</t>
  </si>
  <si>
    <t>VIOLA MAYER CHARO</t>
  </si>
  <si>
    <t>D ARCHIVIO MARIA ALEJANDRA</t>
  </si>
  <si>
    <t>FEDERACION REGIONAL DE GOLF MAR Y SIERRAS</t>
  </si>
  <si>
    <t>SABADO 05  Y DOMINGO 06 DE ABRIL DE 2025</t>
  </si>
  <si>
    <t>HOYO 1</t>
  </si>
  <si>
    <t>TOSONI DIANA</t>
  </si>
  <si>
    <t>PINGEL JUAN E.</t>
  </si>
  <si>
    <t>RODRIGUEZ HERNAN</t>
  </si>
  <si>
    <t>TISEIRA ALAN</t>
  </si>
  <si>
    <t>OLDONI NESTOR ANDR</t>
  </si>
  <si>
    <t>CEJAS FERNANDO</t>
  </si>
  <si>
    <t>AZPIROS CARLOS</t>
  </si>
  <si>
    <t>SE RECUERDA A LOS SRES. JUGADORES, QUE LOS 8 CABALLEROS (HASTA 9.9) Y 4 DAMAS (HASTA 19.9) MEJOR GROSS, JUGARAN A LAS 10.12; 10.21 Y 10.30 HS POR SCORE, POR LO QUE LAS SALIDAS DEL DOMINGO, PODRAN VARIAR DE 20' A 30'. DEBERAN RECONFIRMAR LOS HORARIOS EL SABADO A ULTIMA HORA</t>
  </si>
  <si>
    <t>P</t>
  </si>
  <si>
    <t>T</t>
  </si>
  <si>
    <t>FECHA NAC.</t>
  </si>
  <si>
    <t>DOMINGO 06 DE ABRIL DE 2025</t>
  </si>
  <si>
    <t>OLIVERI FERNANDO</t>
  </si>
  <si>
    <t>L</t>
  </si>
  <si>
    <t>FERNANDEZ RUIZ MARILEN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</si>
</sst>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2C0A]General"/>
    <numFmt numFmtId="165" formatCode="dd/mm/yyyy;@"/>
    <numFmt numFmtId="166" formatCode="[$-C0A]General"/>
    <numFmt numFmtId="167" formatCode="0.0"/>
  </numFmts>
  <fonts count="43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u/>
      <sz val="30"/>
      <color indexed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10"/>
      <name val="Arial"/>
      <family val="2"/>
    </font>
    <font>
      <sz val="10"/>
      <color theme="1"/>
      <name val="Arial1"/>
    </font>
    <font>
      <b/>
      <sz val="30"/>
      <color indexed="10"/>
      <name val="Arial"/>
      <family val="2"/>
    </font>
    <font>
      <b/>
      <sz val="16"/>
      <color indexed="10"/>
      <name val="Arial"/>
      <family val="2"/>
    </font>
    <font>
      <b/>
      <u/>
      <sz val="15"/>
      <color indexed="10"/>
      <name val="Arial"/>
      <family val="2"/>
    </font>
    <font>
      <b/>
      <sz val="12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0" fillId="0" borderId="0"/>
  </cellStyleXfs>
  <cellXfs count="1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8" fillId="0" borderId="2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5" fillId="0" borderId="18" xfId="0" applyNumberFormat="1" applyFont="1" applyFill="1" applyBorder="1" applyAlignment="1">
      <alignment horizontal="center"/>
    </xf>
    <xf numFmtId="0" fontId="6" fillId="0" borderId="21" xfId="0" applyFont="1" applyFill="1" applyBorder="1"/>
    <xf numFmtId="165" fontId="15" fillId="0" borderId="25" xfId="0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22" fillId="0" borderId="0" xfId="0" applyFont="1" applyAlignment="1">
      <alignment horizontal="center"/>
    </xf>
    <xf numFmtId="14" fontId="17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5" fillId="5" borderId="9" xfId="0" applyFont="1" applyFill="1" applyBorder="1" applyAlignment="1" applyProtection="1">
      <alignment horizontal="center"/>
    </xf>
    <xf numFmtId="0" fontId="2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5" borderId="18" xfId="0" applyFont="1" applyFill="1" applyBorder="1" applyAlignment="1">
      <alignment horizontal="center"/>
    </xf>
    <xf numFmtId="165" fontId="28" fillId="0" borderId="28" xfId="1" applyNumberFormat="1" applyFont="1" applyFill="1" applyBorder="1" applyAlignment="1">
      <alignment horizontal="center"/>
    </xf>
    <xf numFmtId="166" fontId="25" fillId="0" borderId="29" xfId="1" applyNumberFormat="1" applyFont="1" applyBorder="1" applyAlignment="1">
      <alignment horizontal="center"/>
    </xf>
    <xf numFmtId="166" fontId="26" fillId="0" borderId="30" xfId="1" applyNumberFormat="1" applyFont="1" applyBorder="1" applyAlignment="1">
      <alignment horizontal="center"/>
    </xf>
    <xf numFmtId="166" fontId="25" fillId="0" borderId="30" xfId="1" applyNumberFormat="1" applyFont="1" applyBorder="1" applyAlignment="1">
      <alignment horizontal="center"/>
    </xf>
    <xf numFmtId="166" fontId="25" fillId="0" borderId="3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27" fillId="0" borderId="2" xfId="1" applyNumberFormat="1" applyFont="1" applyFill="1" applyBorder="1" applyAlignment="1">
      <alignment horizontal="center"/>
    </xf>
    <xf numFmtId="166" fontId="6" fillId="0" borderId="2" xfId="0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4" fontId="17" fillId="0" borderId="0" xfId="0" applyNumberFormat="1" applyFont="1"/>
    <xf numFmtId="0" fontId="7" fillId="0" borderId="2" xfId="0" quotePrefix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5" fillId="5" borderId="9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165" fontId="15" fillId="0" borderId="18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6" fontId="3" fillId="0" borderId="2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4" fillId="5" borderId="25" xfId="0" applyFont="1" applyFill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0" fillId="0" borderId="0" xfId="0" applyFont="1"/>
    <xf numFmtId="0" fontId="30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2" xfId="0" applyFont="1" applyBorder="1"/>
    <xf numFmtId="0" fontId="30" fillId="0" borderId="9" xfId="0" applyFont="1" applyBorder="1" applyAlignment="1">
      <alignment horizontal="center"/>
    </xf>
    <xf numFmtId="0" fontId="30" fillId="0" borderId="8" xfId="0" applyFont="1" applyBorder="1"/>
    <xf numFmtId="0" fontId="29" fillId="0" borderId="2" xfId="0" applyFont="1" applyBorder="1" applyAlignment="1">
      <alignment horizontal="center"/>
    </xf>
    <xf numFmtId="0" fontId="30" fillId="0" borderId="10" xfId="0" quotePrefix="1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/>
    <xf numFmtId="0" fontId="30" fillId="0" borderId="14" xfId="0" applyFont="1" applyBorder="1" applyAlignment="1">
      <alignment horizontal="center"/>
    </xf>
    <xf numFmtId="0" fontId="30" fillId="0" borderId="15" xfId="0" applyFont="1" applyBorder="1"/>
    <xf numFmtId="0" fontId="29" fillId="0" borderId="13" xfId="0" applyFont="1" applyBorder="1" applyAlignment="1">
      <alignment horizontal="center"/>
    </xf>
    <xf numFmtId="0" fontId="30" fillId="0" borderId="16" xfId="0" quotePrefix="1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0" xfId="0" applyFont="1" applyBorder="1"/>
    <xf numFmtId="0" fontId="29" fillId="0" borderId="0" xfId="0" applyFont="1" applyBorder="1" applyAlignment="1">
      <alignment horizontal="center"/>
    </xf>
    <xf numFmtId="0" fontId="30" fillId="0" borderId="0" xfId="0" quotePrefix="1" applyFont="1" applyBorder="1" applyAlignment="1">
      <alignment horizontal="center"/>
    </xf>
    <xf numFmtId="0" fontId="29" fillId="0" borderId="7" xfId="0" quotePrefix="1" applyFont="1" applyBorder="1" applyAlignment="1">
      <alignment horizontal="center"/>
    </xf>
    <xf numFmtId="167" fontId="7" fillId="0" borderId="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3" fillId="0" borderId="0" xfId="0" applyFont="1"/>
    <xf numFmtId="0" fontId="15" fillId="0" borderId="0" xfId="0" applyFont="1"/>
    <xf numFmtId="0" fontId="36" fillId="0" borderId="0" xfId="0" applyFont="1"/>
    <xf numFmtId="0" fontId="36" fillId="0" borderId="38" xfId="0" applyFont="1" applyBorder="1"/>
    <xf numFmtId="0" fontId="36" fillId="0" borderId="39" xfId="0" applyFont="1" applyBorder="1"/>
    <xf numFmtId="0" fontId="36" fillId="0" borderId="40" xfId="0" applyFont="1" applyBorder="1"/>
    <xf numFmtId="0" fontId="36" fillId="0" borderId="21" xfId="0" applyFont="1" applyBorder="1"/>
    <xf numFmtId="0" fontId="36" fillId="0" borderId="18" xfId="0" applyFont="1" applyBorder="1"/>
    <xf numFmtId="0" fontId="36" fillId="0" borderId="41" xfId="0" applyFont="1" applyBorder="1"/>
    <xf numFmtId="0" fontId="0" fillId="0" borderId="41" xfId="0" applyBorder="1"/>
    <xf numFmtId="20" fontId="19" fillId="5" borderId="42" xfId="0" applyNumberFormat="1" applyFont="1" applyFill="1" applyBorder="1" applyAlignment="1">
      <alignment horizontal="center"/>
    </xf>
    <xf numFmtId="20" fontId="19" fillId="5" borderId="37" xfId="0" applyNumberFormat="1" applyFont="1" applyFill="1" applyBorder="1" applyAlignment="1">
      <alignment horizontal="center"/>
    </xf>
    <xf numFmtId="20" fontId="19" fillId="5" borderId="43" xfId="0" applyNumberFormat="1" applyFont="1" applyFill="1" applyBorder="1" applyAlignment="1">
      <alignment horizontal="center"/>
    </xf>
    <xf numFmtId="0" fontId="36" fillId="0" borderId="44" xfId="0" applyFont="1" applyBorder="1"/>
    <xf numFmtId="0" fontId="36" fillId="0" borderId="12" xfId="0" applyFont="1" applyBorder="1"/>
    <xf numFmtId="0" fontId="36" fillId="0" borderId="45" xfId="0" applyFont="1" applyBorder="1"/>
    <xf numFmtId="0" fontId="36" fillId="0" borderId="46" xfId="0" applyFont="1" applyBorder="1"/>
    <xf numFmtId="0" fontId="39" fillId="11" borderId="1" xfId="0" applyFont="1" applyFill="1" applyBorder="1" applyAlignment="1">
      <alignment horizontal="center"/>
    </xf>
    <xf numFmtId="0" fontId="41" fillId="5" borderId="21" xfId="0" applyFont="1" applyFill="1" applyBorder="1"/>
    <xf numFmtId="0" fontId="12" fillId="0" borderId="2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alignment horizontal="center"/>
    </xf>
    <xf numFmtId="0" fontId="5" fillId="0" borderId="10" xfId="0" quotePrefix="1" applyFont="1" applyFill="1" applyBorder="1" applyAlignment="1" applyProtection="1">
      <alignment horizontal="center"/>
    </xf>
    <xf numFmtId="0" fontId="42" fillId="5" borderId="18" xfId="0" applyFont="1" applyFill="1" applyBorder="1"/>
    <xf numFmtId="20" fontId="19" fillId="12" borderId="37" xfId="0" applyNumberFormat="1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6" fillId="13" borderId="21" xfId="0" applyFont="1" applyFill="1" applyBorder="1"/>
    <xf numFmtId="0" fontId="6" fillId="14" borderId="21" xfId="0" applyFont="1" applyFill="1" applyBorder="1"/>
    <xf numFmtId="0" fontId="7" fillId="14" borderId="2" xfId="0" applyFont="1" applyFill="1" applyBorder="1" applyAlignment="1">
      <alignment horizontal="center"/>
    </xf>
    <xf numFmtId="0" fontId="0" fillId="0" borderId="40" xfId="0" applyBorder="1"/>
    <xf numFmtId="0" fontId="36" fillId="0" borderId="50" xfId="0" applyFont="1" applyBorder="1"/>
    <xf numFmtId="0" fontId="36" fillId="0" borderId="51" xfId="0" applyFont="1" applyBorder="1"/>
    <xf numFmtId="0" fontId="36" fillId="0" borderId="52" xfId="0" applyFont="1" applyBorder="1"/>
    <xf numFmtId="0" fontId="0" fillId="0" borderId="46" xfId="0" applyBorder="1"/>
    <xf numFmtId="0" fontId="5" fillId="0" borderId="9" xfId="0" quotePrefix="1" applyFont="1" applyFill="1" applyBorder="1" applyAlignment="1" applyProtection="1">
      <alignment horizontal="center"/>
    </xf>
    <xf numFmtId="0" fontId="18" fillId="0" borderId="20" xfId="0" quotePrefix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40" fillId="5" borderId="32" xfId="0" applyFont="1" applyFill="1" applyBorder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0" fontId="40" fillId="5" borderId="47" xfId="0" applyFont="1" applyFill="1" applyBorder="1" applyAlignment="1">
      <alignment horizontal="center" vertical="center" wrapText="1"/>
    </xf>
    <xf numFmtId="0" fontId="40" fillId="5" borderId="48" xfId="0" applyFont="1" applyFill="1" applyBorder="1" applyAlignment="1">
      <alignment horizontal="center" vertical="center" wrapText="1"/>
    </xf>
    <xf numFmtId="0" fontId="40" fillId="5" borderId="49" xfId="0" applyFont="1" applyFill="1" applyBorder="1" applyAlignment="1">
      <alignment horizontal="center" vertical="center" wrapText="1"/>
    </xf>
    <xf numFmtId="0" fontId="40" fillId="5" borderId="24" xfId="0" applyFont="1" applyFill="1" applyBorder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2" fillId="0" borderId="24" xfId="0" applyFont="1" applyBorder="1" applyAlignment="1">
      <alignment horizontal="center"/>
    </xf>
    <xf numFmtId="0" fontId="34" fillId="8" borderId="19" xfId="0" applyFont="1" applyFill="1" applyBorder="1" applyAlignment="1">
      <alignment horizontal="center"/>
    </xf>
    <xf numFmtId="0" fontId="34" fillId="8" borderId="22" xfId="0" applyFont="1" applyFill="1" applyBorder="1" applyAlignment="1">
      <alignment horizontal="center"/>
    </xf>
    <xf numFmtId="0" fontId="34" fillId="8" borderId="3" xfId="0" applyFont="1" applyFill="1" applyBorder="1" applyAlignment="1">
      <alignment horizontal="center"/>
    </xf>
    <xf numFmtId="0" fontId="35" fillId="9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10" borderId="32" xfId="0" applyFont="1" applyFill="1" applyBorder="1" applyAlignment="1">
      <alignment horizontal="center"/>
    </xf>
    <xf numFmtId="0" fontId="38" fillId="10" borderId="23" xfId="0" applyFont="1" applyFill="1" applyBorder="1" applyAlignment="1">
      <alignment horizontal="center"/>
    </xf>
    <xf numFmtId="0" fontId="38" fillId="10" borderId="33" xfId="0" applyFont="1" applyFill="1" applyBorder="1" applyAlignment="1">
      <alignment horizontal="center"/>
    </xf>
    <xf numFmtId="0" fontId="31" fillId="6" borderId="19" xfId="0" applyFont="1" applyFill="1" applyBorder="1" applyAlignment="1">
      <alignment horizontal="center" vertical="center"/>
    </xf>
    <xf numFmtId="0" fontId="31" fillId="6" borderId="22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9" fillId="4" borderId="19" xfId="0" applyFont="1" applyFill="1" applyBorder="1" applyAlignment="1">
      <alignment horizontal="center" vertical="center"/>
    </xf>
    <xf numFmtId="0" fontId="29" fillId="4" borderId="22" xfId="0" applyFont="1" applyFill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Normal" xfId="0" builtinId="0"/>
  </cellStyles>
  <dxfs count="312"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27"/>
  <sheetViews>
    <sheetView tabSelected="1" zoomScale="70" workbookViewId="0">
      <selection sqref="A1:N1"/>
    </sheetView>
  </sheetViews>
  <sheetFormatPr baseColWidth="10" defaultRowHeight="18.75"/>
  <cols>
    <col min="1" max="1" width="37.7109375" style="1" bestFit="1" customWidth="1"/>
    <col min="2" max="3" width="7.7109375" style="1" customWidth="1"/>
    <col min="4" max="11" width="6.7109375" style="2" customWidth="1"/>
    <col min="12" max="12" width="6.28515625" style="1" customWidth="1"/>
    <col min="13" max="13" width="8.140625" style="1" bestFit="1" customWidth="1"/>
    <col min="14" max="14" width="8.28515625" style="1" customWidth="1"/>
    <col min="15" max="15" width="11.5703125" style="2" customWidth="1"/>
    <col min="16" max="16" width="2.85546875" style="1" customWidth="1"/>
    <col min="17" max="17" width="17.85546875" style="1" customWidth="1"/>
    <col min="18" max="18" width="34.5703125" style="1" bestFit="1" customWidth="1"/>
    <col min="19" max="19" width="16" style="1" customWidth="1"/>
    <col min="20" max="16384" width="11.42578125" style="1"/>
  </cols>
  <sheetData>
    <row r="1" spans="1:19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9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9" ht="19.5" thickBot="1">
      <c r="D3" s="1"/>
      <c r="E3" s="1"/>
      <c r="F3" s="1"/>
      <c r="G3" s="1"/>
      <c r="H3" s="1"/>
      <c r="I3" s="1"/>
      <c r="J3" s="1"/>
      <c r="K3" s="1"/>
    </row>
    <row r="4" spans="1:19" ht="26.25" thickBot="1">
      <c r="A4" s="141" t="str">
        <f>'CAB 0-9'!A4:M4</f>
        <v>EL VALLE DE TANDIL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3"/>
    </row>
    <row r="5" spans="1:19" ht="26.25" thickBot="1">
      <c r="A5" s="141" t="str">
        <f>'CAB 0-9'!A5:M5</f>
        <v>GOLF CLUB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3"/>
    </row>
    <row r="6" spans="1:19" ht="37.5">
      <c r="A6" s="144" t="s">
        <v>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9" ht="2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S7" s="50">
        <v>46022</v>
      </c>
    </row>
    <row r="8" spans="1:19" ht="19.5">
      <c r="A8" s="145" t="s">
        <v>17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9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9" ht="20.25" thickBot="1">
      <c r="A10" s="147" t="s">
        <v>38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1:19" ht="20.25" thickBot="1">
      <c r="A11" s="137" t="s">
        <v>21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33" t="s">
        <v>23</v>
      </c>
    </row>
    <row r="12" spans="1:19" s="49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31" t="s">
        <v>5</v>
      </c>
      <c r="I12" s="4" t="s">
        <v>2</v>
      </c>
      <c r="J12" s="4" t="s">
        <v>3</v>
      </c>
      <c r="K12" s="4" t="s">
        <v>4</v>
      </c>
      <c r="L12" s="31" t="s">
        <v>5</v>
      </c>
      <c r="M12" s="65" t="s">
        <v>30</v>
      </c>
      <c r="N12" s="9" t="s">
        <v>31</v>
      </c>
      <c r="O12" s="34" t="s">
        <v>24</v>
      </c>
      <c r="Q12" s="4" t="s">
        <v>210</v>
      </c>
      <c r="S12" s="4" t="s">
        <v>20</v>
      </c>
    </row>
    <row r="13" spans="1:19" ht="19.5">
      <c r="A13" s="128" t="s">
        <v>44</v>
      </c>
      <c r="B13" s="23" t="s">
        <v>45</v>
      </c>
      <c r="C13" s="98">
        <v>-1.9</v>
      </c>
      <c r="D13" s="24">
        <v>-2</v>
      </c>
      <c r="E13" s="14">
        <v>34</v>
      </c>
      <c r="F13" s="14">
        <v>35</v>
      </c>
      <c r="G13" s="129">
        <f>SUM(E13+F13)</f>
        <v>69</v>
      </c>
      <c r="H13" s="16">
        <f>(G13-D13)</f>
        <v>71</v>
      </c>
      <c r="I13" s="14">
        <v>35</v>
      </c>
      <c r="J13" s="15">
        <v>38</v>
      </c>
      <c r="K13" s="15">
        <f>SUM(I13:J13)</f>
        <v>73</v>
      </c>
      <c r="L13" s="17">
        <f>+(K13-D13)</f>
        <v>75</v>
      </c>
      <c r="M13" s="32">
        <f>SUM(H13+L13)</f>
        <v>146</v>
      </c>
      <c r="N13" s="53">
        <f>+(G13+K13)</f>
        <v>142</v>
      </c>
      <c r="O13" s="57">
        <f>(N13-142)</f>
        <v>0</v>
      </c>
      <c r="Q13" s="55">
        <v>36626</v>
      </c>
      <c r="S13" s="56">
        <f t="shared" ref="S13:S31" si="0" xml:space="preserve"> DATEDIF(Q13,$S$7,"y")</f>
        <v>25</v>
      </c>
    </row>
    <row r="14" spans="1:19" ht="19.5">
      <c r="A14" s="128" t="s">
        <v>56</v>
      </c>
      <c r="B14" s="23" t="s">
        <v>45</v>
      </c>
      <c r="C14" s="98">
        <v>0.2</v>
      </c>
      <c r="D14" s="24">
        <v>1</v>
      </c>
      <c r="E14" s="14">
        <v>34</v>
      </c>
      <c r="F14" s="14">
        <v>35</v>
      </c>
      <c r="G14" s="129">
        <f>SUM(E14+F14)</f>
        <v>69</v>
      </c>
      <c r="H14" s="16">
        <f>(G14-D14)</f>
        <v>68</v>
      </c>
      <c r="I14" s="14">
        <v>37</v>
      </c>
      <c r="J14" s="15">
        <v>38</v>
      </c>
      <c r="K14" s="15">
        <f>SUM(I14:J14)</f>
        <v>75</v>
      </c>
      <c r="L14" s="17">
        <f>+(K14-D14)</f>
        <v>74</v>
      </c>
      <c r="M14" s="32">
        <f>SUM(H14+L14)</f>
        <v>142</v>
      </c>
      <c r="N14" s="53">
        <f>+(G14+K14)</f>
        <v>144</v>
      </c>
      <c r="O14" s="57">
        <f>(N14-142)</f>
        <v>2</v>
      </c>
      <c r="Q14" s="55">
        <v>34095</v>
      </c>
      <c r="S14" s="56">
        <f t="shared" si="0"/>
        <v>32</v>
      </c>
    </row>
    <row r="15" spans="1:19" ht="19.5">
      <c r="A15" s="128" t="s">
        <v>50</v>
      </c>
      <c r="B15" s="23" t="s">
        <v>51</v>
      </c>
      <c r="C15" s="98">
        <v>-0.8</v>
      </c>
      <c r="D15" s="24">
        <v>0</v>
      </c>
      <c r="E15" s="14">
        <v>41</v>
      </c>
      <c r="F15" s="14">
        <v>35</v>
      </c>
      <c r="G15" s="129">
        <f>SUM(E15+F15)</f>
        <v>76</v>
      </c>
      <c r="H15" s="16">
        <f>(G15-D15)</f>
        <v>76</v>
      </c>
      <c r="I15" s="14">
        <v>37</v>
      </c>
      <c r="J15" s="15">
        <v>36</v>
      </c>
      <c r="K15" s="15">
        <f>SUM(I15:J15)</f>
        <v>73</v>
      </c>
      <c r="L15" s="17">
        <f>+(K15-D15)</f>
        <v>73</v>
      </c>
      <c r="M15" s="32">
        <f>SUM(H15+L15)</f>
        <v>149</v>
      </c>
      <c r="N15" s="53">
        <f>+(G15+K15)</f>
        <v>149</v>
      </c>
      <c r="O15" s="57">
        <f>(N15-142)</f>
        <v>7</v>
      </c>
      <c r="Q15" s="55">
        <v>34117</v>
      </c>
      <c r="S15" s="56">
        <f t="shared" si="0"/>
        <v>32</v>
      </c>
    </row>
    <row r="16" spans="1:19" ht="19.5">
      <c r="A16" s="128" t="s">
        <v>60</v>
      </c>
      <c r="B16" s="23" t="s">
        <v>45</v>
      </c>
      <c r="C16" s="98">
        <v>0.8</v>
      </c>
      <c r="D16" s="24">
        <v>2</v>
      </c>
      <c r="E16" s="14">
        <v>38</v>
      </c>
      <c r="F16" s="14">
        <v>35</v>
      </c>
      <c r="G16" s="129">
        <f>SUM(E16+F16)</f>
        <v>73</v>
      </c>
      <c r="H16" s="16">
        <f>(G16-D16)</f>
        <v>71</v>
      </c>
      <c r="I16" s="14">
        <v>38</v>
      </c>
      <c r="J16" s="15">
        <v>40</v>
      </c>
      <c r="K16" s="15">
        <f>SUM(I16:J16)</f>
        <v>78</v>
      </c>
      <c r="L16" s="17">
        <f>+(K16-D16)</f>
        <v>76</v>
      </c>
      <c r="M16" s="32">
        <f>SUM(H16+L16)</f>
        <v>147</v>
      </c>
      <c r="N16" s="53">
        <f>+(G16+K16)</f>
        <v>151</v>
      </c>
      <c r="O16" s="57">
        <f>(N16-142)</f>
        <v>9</v>
      </c>
      <c r="Q16" s="55">
        <v>40163</v>
      </c>
      <c r="S16" s="56">
        <f t="shared" si="0"/>
        <v>16</v>
      </c>
    </row>
    <row r="17" spans="1:19" ht="19.5">
      <c r="A17" s="128" t="s">
        <v>46</v>
      </c>
      <c r="B17" s="23" t="s">
        <v>47</v>
      </c>
      <c r="C17" s="98">
        <v>-1.6</v>
      </c>
      <c r="D17" s="24">
        <v>-1</v>
      </c>
      <c r="E17" s="14">
        <v>38</v>
      </c>
      <c r="F17" s="14">
        <v>34</v>
      </c>
      <c r="G17" s="129">
        <f>SUM(E17+F17)</f>
        <v>72</v>
      </c>
      <c r="H17" s="16">
        <f>(G17-D17)</f>
        <v>73</v>
      </c>
      <c r="I17" s="14">
        <v>41</v>
      </c>
      <c r="J17" s="15">
        <v>38</v>
      </c>
      <c r="K17" s="15">
        <f>SUM(I17:J17)</f>
        <v>79</v>
      </c>
      <c r="L17" s="17">
        <f>+(K17-D17)</f>
        <v>80</v>
      </c>
      <c r="M17" s="32">
        <f>SUM(H17+L17)</f>
        <v>153</v>
      </c>
      <c r="N17" s="53">
        <f>+(G17+K17)</f>
        <v>151</v>
      </c>
      <c r="O17" s="57">
        <f>(N17-142)</f>
        <v>9</v>
      </c>
      <c r="Q17" s="55">
        <v>27313</v>
      </c>
      <c r="S17" s="56">
        <f t="shared" si="0"/>
        <v>51</v>
      </c>
    </row>
    <row r="18" spans="1:19" ht="19.5">
      <c r="A18" s="26" t="s">
        <v>84</v>
      </c>
      <c r="B18" s="23" t="s">
        <v>63</v>
      </c>
      <c r="C18" s="98">
        <v>5.0999999999999996</v>
      </c>
      <c r="D18" s="24">
        <v>7</v>
      </c>
      <c r="E18" s="14">
        <v>41</v>
      </c>
      <c r="F18" s="14">
        <v>36</v>
      </c>
      <c r="G18" s="15">
        <f>SUM(E18+F18)</f>
        <v>77</v>
      </c>
      <c r="H18" s="16">
        <f>(G18-D18)</f>
        <v>70</v>
      </c>
      <c r="I18" s="14">
        <v>40</v>
      </c>
      <c r="J18" s="15">
        <v>37</v>
      </c>
      <c r="K18" s="15">
        <f>SUM(I18:J18)</f>
        <v>77</v>
      </c>
      <c r="L18" s="17">
        <f>+(K18-D18)</f>
        <v>70</v>
      </c>
      <c r="M18" s="32">
        <f>SUM(H18+L18)</f>
        <v>140</v>
      </c>
      <c r="N18" s="53">
        <f>+(G18+K18)</f>
        <v>154</v>
      </c>
      <c r="O18" s="57">
        <f>(N18-142)</f>
        <v>12</v>
      </c>
      <c r="Q18" s="55">
        <v>29151</v>
      </c>
      <c r="S18" s="56">
        <f t="shared" si="0"/>
        <v>46</v>
      </c>
    </row>
    <row r="19" spans="1:19" ht="19.5">
      <c r="A19" s="26" t="s">
        <v>72</v>
      </c>
      <c r="B19" s="23" t="s">
        <v>45</v>
      </c>
      <c r="C19" s="98">
        <v>3.4</v>
      </c>
      <c r="D19" s="24">
        <v>5</v>
      </c>
      <c r="E19" s="14">
        <v>40</v>
      </c>
      <c r="F19" s="14">
        <v>37</v>
      </c>
      <c r="G19" s="15">
        <f>SUM(E19+F19)</f>
        <v>77</v>
      </c>
      <c r="H19" s="16">
        <f>(G19-D19)</f>
        <v>72</v>
      </c>
      <c r="I19" s="14">
        <v>38</v>
      </c>
      <c r="J19" s="15">
        <v>39</v>
      </c>
      <c r="K19" s="15">
        <f>SUM(I19:J19)</f>
        <v>77</v>
      </c>
      <c r="L19" s="17">
        <f>+(K19-D19)</f>
        <v>72</v>
      </c>
      <c r="M19" s="32">
        <f>SUM(H19+L19)</f>
        <v>144</v>
      </c>
      <c r="N19" s="53">
        <f>+(G19+K19)</f>
        <v>154</v>
      </c>
      <c r="O19" s="57">
        <f>(N19-142)</f>
        <v>12</v>
      </c>
      <c r="Q19" s="55">
        <v>27849</v>
      </c>
      <c r="S19" s="56">
        <f t="shared" si="0"/>
        <v>49</v>
      </c>
    </row>
    <row r="20" spans="1:19" ht="19.5">
      <c r="A20" s="26" t="s">
        <v>58</v>
      </c>
      <c r="B20" s="23" t="s">
        <v>51</v>
      </c>
      <c r="C20" s="98">
        <v>0.5</v>
      </c>
      <c r="D20" s="24">
        <v>1</v>
      </c>
      <c r="E20" s="14">
        <v>40</v>
      </c>
      <c r="F20" s="14">
        <v>37</v>
      </c>
      <c r="G20" s="15">
        <f>SUM(E20+F20)</f>
        <v>77</v>
      </c>
      <c r="H20" s="16">
        <f>(G20-D20)</f>
        <v>76</v>
      </c>
      <c r="I20" s="14">
        <v>37</v>
      </c>
      <c r="J20" s="15">
        <v>40</v>
      </c>
      <c r="K20" s="15">
        <f>SUM(I20:J20)</f>
        <v>77</v>
      </c>
      <c r="L20" s="17">
        <f>+(K20-D20)</f>
        <v>76</v>
      </c>
      <c r="M20" s="32">
        <f>SUM(H20+L20)</f>
        <v>152</v>
      </c>
      <c r="N20" s="53">
        <f>+(G20+K20)</f>
        <v>154</v>
      </c>
      <c r="O20" s="57">
        <f>(N20-142)</f>
        <v>12</v>
      </c>
      <c r="Q20" s="55">
        <v>29431</v>
      </c>
      <c r="S20" s="56">
        <f t="shared" si="0"/>
        <v>45</v>
      </c>
    </row>
    <row r="21" spans="1:19" ht="19.5">
      <c r="A21" s="128" t="s">
        <v>64</v>
      </c>
      <c r="B21" s="23" t="s">
        <v>47</v>
      </c>
      <c r="C21" s="98">
        <v>1.6</v>
      </c>
      <c r="D21" s="24">
        <v>2</v>
      </c>
      <c r="E21" s="14">
        <v>38</v>
      </c>
      <c r="F21" s="14">
        <v>34</v>
      </c>
      <c r="G21" s="129">
        <f>SUM(E21+F21)</f>
        <v>72</v>
      </c>
      <c r="H21" s="16">
        <f>(G21-D21)</f>
        <v>70</v>
      </c>
      <c r="I21" s="14">
        <v>38</v>
      </c>
      <c r="J21" s="15">
        <v>44</v>
      </c>
      <c r="K21" s="15">
        <f>SUM(I21:J21)</f>
        <v>82</v>
      </c>
      <c r="L21" s="17">
        <f>+(K21-D21)</f>
        <v>80</v>
      </c>
      <c r="M21" s="32">
        <f>SUM(H21+L21)</f>
        <v>150</v>
      </c>
      <c r="N21" s="53">
        <f>+(G21+K21)</f>
        <v>154</v>
      </c>
      <c r="O21" s="57">
        <f>(N21-142)</f>
        <v>12</v>
      </c>
      <c r="Q21" s="55">
        <v>39770</v>
      </c>
      <c r="S21" s="56">
        <f t="shared" si="0"/>
        <v>17</v>
      </c>
    </row>
    <row r="22" spans="1:19" ht="19.5">
      <c r="A22" s="26" t="s">
        <v>65</v>
      </c>
      <c r="B22" s="23" t="s">
        <v>47</v>
      </c>
      <c r="C22" s="98">
        <v>1.9</v>
      </c>
      <c r="D22" s="24">
        <v>3</v>
      </c>
      <c r="E22" s="14">
        <v>39</v>
      </c>
      <c r="F22" s="14">
        <v>41</v>
      </c>
      <c r="G22" s="15">
        <f>SUM(E22+F22)</f>
        <v>80</v>
      </c>
      <c r="H22" s="16">
        <f>(G22-D22)</f>
        <v>77</v>
      </c>
      <c r="I22" s="14">
        <v>37</v>
      </c>
      <c r="J22" s="15">
        <v>40</v>
      </c>
      <c r="K22" s="15">
        <f>SUM(I22:J22)</f>
        <v>77</v>
      </c>
      <c r="L22" s="17">
        <f>+(K22-D22)</f>
        <v>74</v>
      </c>
      <c r="M22" s="32">
        <f>SUM(H22+L22)</f>
        <v>151</v>
      </c>
      <c r="N22" s="53">
        <f>+(G22+K22)</f>
        <v>157</v>
      </c>
      <c r="O22" s="57">
        <f>(N22-142)</f>
        <v>15</v>
      </c>
      <c r="Q22" s="55">
        <v>26822</v>
      </c>
      <c r="S22" s="56">
        <f t="shared" si="0"/>
        <v>52</v>
      </c>
    </row>
    <row r="23" spans="1:19" ht="19.5">
      <c r="A23" s="26" t="s">
        <v>61</v>
      </c>
      <c r="B23" s="23" t="s">
        <v>45</v>
      </c>
      <c r="C23" s="98">
        <v>1.1000000000000001</v>
      </c>
      <c r="D23" s="24">
        <v>2</v>
      </c>
      <c r="E23" s="14">
        <v>40</v>
      </c>
      <c r="F23" s="14">
        <v>37</v>
      </c>
      <c r="G23" s="15">
        <f>SUM(E23+F23)</f>
        <v>77</v>
      </c>
      <c r="H23" s="16">
        <f>(G23-D23)</f>
        <v>75</v>
      </c>
      <c r="I23" s="14">
        <v>39</v>
      </c>
      <c r="J23" s="15">
        <v>42</v>
      </c>
      <c r="K23" s="15">
        <f>SUM(I23:J23)</f>
        <v>81</v>
      </c>
      <c r="L23" s="17">
        <f>+(K23-D23)</f>
        <v>79</v>
      </c>
      <c r="M23" s="32">
        <f>SUM(H23+L23)</f>
        <v>154</v>
      </c>
      <c r="N23" s="53">
        <f>+(G23+K23)</f>
        <v>158</v>
      </c>
      <c r="O23" s="57">
        <f>(N23-142)</f>
        <v>16</v>
      </c>
      <c r="Q23" s="55">
        <v>36513</v>
      </c>
      <c r="S23" s="56">
        <f t="shared" si="0"/>
        <v>26</v>
      </c>
    </row>
    <row r="24" spans="1:19" ht="19.5">
      <c r="A24" s="26" t="s">
        <v>62</v>
      </c>
      <c r="B24" s="23" t="s">
        <v>63</v>
      </c>
      <c r="C24" s="98">
        <v>1.5</v>
      </c>
      <c r="D24" s="24">
        <v>2</v>
      </c>
      <c r="E24" s="14">
        <v>48</v>
      </c>
      <c r="F24" s="14">
        <v>39</v>
      </c>
      <c r="G24" s="15">
        <f>SUM(E24+F24)</f>
        <v>87</v>
      </c>
      <c r="H24" s="16">
        <f>(G24-D24)</f>
        <v>85</v>
      </c>
      <c r="I24" s="14">
        <v>37</v>
      </c>
      <c r="J24" s="15">
        <v>35</v>
      </c>
      <c r="K24" s="15">
        <f>SUM(I24:J24)</f>
        <v>72</v>
      </c>
      <c r="L24" s="17">
        <f>+(K24-D24)</f>
        <v>70</v>
      </c>
      <c r="M24" s="32">
        <f>SUM(H24+L24)</f>
        <v>155</v>
      </c>
      <c r="N24" s="53">
        <f>+(G24+K24)</f>
        <v>159</v>
      </c>
      <c r="O24" s="57">
        <f>(N24-142)</f>
        <v>17</v>
      </c>
      <c r="Q24" s="55">
        <v>25144</v>
      </c>
      <c r="S24" s="56">
        <f t="shared" si="0"/>
        <v>57</v>
      </c>
    </row>
    <row r="25" spans="1:19" ht="19.5">
      <c r="A25" s="26" t="s">
        <v>69</v>
      </c>
      <c r="B25" s="23" t="s">
        <v>43</v>
      </c>
      <c r="C25" s="98">
        <v>2.8</v>
      </c>
      <c r="D25" s="24">
        <v>4</v>
      </c>
      <c r="E25" s="14">
        <v>40</v>
      </c>
      <c r="F25" s="14">
        <v>41</v>
      </c>
      <c r="G25" s="15">
        <f>SUM(E25+F25)</f>
        <v>81</v>
      </c>
      <c r="H25" s="16">
        <f>(G25-D25)</f>
        <v>77</v>
      </c>
      <c r="I25" s="14">
        <v>39</v>
      </c>
      <c r="J25" s="15">
        <v>39</v>
      </c>
      <c r="K25" s="15">
        <f>SUM(I25:J25)</f>
        <v>78</v>
      </c>
      <c r="L25" s="17">
        <f>+(K25-D25)</f>
        <v>74</v>
      </c>
      <c r="M25" s="32">
        <f>SUM(H25+L25)</f>
        <v>151</v>
      </c>
      <c r="N25" s="53">
        <f>+(G25+K25)</f>
        <v>159</v>
      </c>
      <c r="O25" s="57">
        <f>(N25-142)</f>
        <v>17</v>
      </c>
      <c r="Q25" s="55">
        <v>25327</v>
      </c>
      <c r="S25" s="56">
        <f t="shared" si="0"/>
        <v>56</v>
      </c>
    </row>
    <row r="26" spans="1:19" ht="19.5">
      <c r="A26" s="26" t="s">
        <v>48</v>
      </c>
      <c r="B26" s="23" t="s">
        <v>49</v>
      </c>
      <c r="C26" s="98">
        <v>-1.5</v>
      </c>
      <c r="D26" s="24">
        <v>-1</v>
      </c>
      <c r="E26" s="14">
        <v>40</v>
      </c>
      <c r="F26" s="14">
        <v>40</v>
      </c>
      <c r="G26" s="15">
        <f>SUM(E26+F26)</f>
        <v>80</v>
      </c>
      <c r="H26" s="16">
        <f>(G26-D26)</f>
        <v>81</v>
      </c>
      <c r="I26" s="14">
        <v>40</v>
      </c>
      <c r="J26" s="15">
        <v>39</v>
      </c>
      <c r="K26" s="15">
        <f>SUM(I26:J26)</f>
        <v>79</v>
      </c>
      <c r="L26" s="17">
        <f>+(K26-D26)</f>
        <v>80</v>
      </c>
      <c r="M26" s="32">
        <f>SUM(H26+L26)</f>
        <v>161</v>
      </c>
      <c r="N26" s="53">
        <f>+(G26+K26)</f>
        <v>159</v>
      </c>
      <c r="O26" s="57">
        <f>(N26-142)</f>
        <v>17</v>
      </c>
      <c r="Q26" s="55">
        <v>35076</v>
      </c>
      <c r="S26" s="56">
        <f t="shared" si="0"/>
        <v>29</v>
      </c>
    </row>
    <row r="27" spans="1:19" ht="19.5">
      <c r="A27" s="128" t="s">
        <v>42</v>
      </c>
      <c r="B27" s="23" t="s">
        <v>43</v>
      </c>
      <c r="C27" s="98">
        <v>-3.3</v>
      </c>
      <c r="D27" s="24">
        <v>-3</v>
      </c>
      <c r="E27" s="14">
        <v>38</v>
      </c>
      <c r="F27" s="14">
        <v>37</v>
      </c>
      <c r="G27" s="129">
        <f>SUM(E27+F27)</f>
        <v>75</v>
      </c>
      <c r="H27" s="16">
        <f>(G27-D27)</f>
        <v>78</v>
      </c>
      <c r="I27" s="14">
        <v>47</v>
      </c>
      <c r="J27" s="15">
        <v>37</v>
      </c>
      <c r="K27" s="15">
        <f>SUM(I27:J27)</f>
        <v>84</v>
      </c>
      <c r="L27" s="17">
        <f>+(K27-D27)</f>
        <v>87</v>
      </c>
      <c r="M27" s="32">
        <f>SUM(H27+L27)</f>
        <v>165</v>
      </c>
      <c r="N27" s="53">
        <f>+(G27+K27)</f>
        <v>159</v>
      </c>
      <c r="O27" s="57">
        <f>(N27-142)</f>
        <v>17</v>
      </c>
      <c r="Q27" s="55">
        <v>38922</v>
      </c>
      <c r="S27" s="56">
        <f t="shared" si="0"/>
        <v>19</v>
      </c>
    </row>
    <row r="28" spans="1:19" ht="19.5">
      <c r="A28" s="26" t="s">
        <v>57</v>
      </c>
      <c r="B28" s="23" t="s">
        <v>47</v>
      </c>
      <c r="C28" s="98">
        <v>0.4</v>
      </c>
      <c r="D28" s="24">
        <v>1</v>
      </c>
      <c r="E28" s="14">
        <v>40</v>
      </c>
      <c r="F28" s="14">
        <v>42</v>
      </c>
      <c r="G28" s="15">
        <f>SUM(E28+F28)</f>
        <v>82</v>
      </c>
      <c r="H28" s="16">
        <f>(G28-D28)</f>
        <v>81</v>
      </c>
      <c r="I28" s="14">
        <v>40</v>
      </c>
      <c r="J28" s="15">
        <v>39</v>
      </c>
      <c r="K28" s="15">
        <f>SUM(I28:J28)</f>
        <v>79</v>
      </c>
      <c r="L28" s="17">
        <f>+(K28-D28)</f>
        <v>78</v>
      </c>
      <c r="M28" s="32">
        <f>SUM(H28+L28)</f>
        <v>159</v>
      </c>
      <c r="N28" s="53">
        <f>+(G28+K28)</f>
        <v>161</v>
      </c>
      <c r="O28" s="57">
        <f>(N28-142)</f>
        <v>19</v>
      </c>
      <c r="Q28" s="55">
        <v>38833</v>
      </c>
      <c r="S28" s="56">
        <f t="shared" si="0"/>
        <v>19</v>
      </c>
    </row>
    <row r="29" spans="1:19" ht="19.5">
      <c r="A29" s="26" t="s">
        <v>95</v>
      </c>
      <c r="B29" s="23" t="s">
        <v>45</v>
      </c>
      <c r="C29" s="98">
        <v>7.8</v>
      </c>
      <c r="D29" s="24">
        <v>10</v>
      </c>
      <c r="E29" s="14">
        <v>41</v>
      </c>
      <c r="F29" s="14">
        <v>41</v>
      </c>
      <c r="G29" s="15">
        <f>SUM(E29+F29)</f>
        <v>82</v>
      </c>
      <c r="H29" s="16">
        <f>(G29-D29)</f>
        <v>72</v>
      </c>
      <c r="I29" s="14">
        <v>42</v>
      </c>
      <c r="J29" s="15">
        <v>38</v>
      </c>
      <c r="K29" s="15">
        <f>SUM(I29:J29)</f>
        <v>80</v>
      </c>
      <c r="L29" s="17">
        <f>+(K29-D29)</f>
        <v>70</v>
      </c>
      <c r="M29" s="32">
        <f>SUM(H29+L29)</f>
        <v>142</v>
      </c>
      <c r="N29" s="53">
        <f>+(G29+K29)</f>
        <v>162</v>
      </c>
      <c r="O29" s="57">
        <f>(N29-142)</f>
        <v>20</v>
      </c>
      <c r="Q29" s="55">
        <v>27318</v>
      </c>
      <c r="S29" s="56">
        <f t="shared" si="0"/>
        <v>51</v>
      </c>
    </row>
    <row r="30" spans="1:19" ht="19.5">
      <c r="A30" s="26" t="s">
        <v>66</v>
      </c>
      <c r="B30" s="23" t="s">
        <v>67</v>
      </c>
      <c r="C30" s="98">
        <v>2.2999999999999998</v>
      </c>
      <c r="D30" s="24">
        <v>3</v>
      </c>
      <c r="E30" s="14">
        <v>41</v>
      </c>
      <c r="F30" s="14">
        <v>38</v>
      </c>
      <c r="G30" s="15">
        <f>SUM(E30+F30)</f>
        <v>79</v>
      </c>
      <c r="H30" s="16">
        <f>(G30-D30)</f>
        <v>76</v>
      </c>
      <c r="I30" s="14">
        <v>41</v>
      </c>
      <c r="J30" s="15">
        <v>42</v>
      </c>
      <c r="K30" s="15">
        <f>SUM(I30:J30)</f>
        <v>83</v>
      </c>
      <c r="L30" s="17">
        <f>+(K30-D30)</f>
        <v>80</v>
      </c>
      <c r="M30" s="32">
        <f>SUM(H30+L30)</f>
        <v>156</v>
      </c>
      <c r="N30" s="53">
        <f>+(G30+K30)</f>
        <v>162</v>
      </c>
      <c r="O30" s="57">
        <f>(N30-142)</f>
        <v>20</v>
      </c>
      <c r="Q30" s="55">
        <v>22466</v>
      </c>
      <c r="S30" s="56">
        <f t="shared" si="0"/>
        <v>64</v>
      </c>
    </row>
    <row r="31" spans="1:19" ht="19.5">
      <c r="A31" s="26" t="s">
        <v>73</v>
      </c>
      <c r="B31" s="23" t="s">
        <v>45</v>
      </c>
      <c r="C31" s="98">
        <v>3.5</v>
      </c>
      <c r="D31" s="24">
        <v>5</v>
      </c>
      <c r="E31" s="14">
        <v>45</v>
      </c>
      <c r="F31" s="14">
        <v>37</v>
      </c>
      <c r="G31" s="15">
        <f>SUM(E31+F31)</f>
        <v>82</v>
      </c>
      <c r="H31" s="16">
        <f>(G31-D31)</f>
        <v>77</v>
      </c>
      <c r="I31" s="14">
        <v>43</v>
      </c>
      <c r="J31" s="15">
        <v>38</v>
      </c>
      <c r="K31" s="15">
        <f>SUM(I31:J31)</f>
        <v>81</v>
      </c>
      <c r="L31" s="17">
        <f>+(K31-D31)</f>
        <v>76</v>
      </c>
      <c r="M31" s="32">
        <f>SUM(H31+L31)</f>
        <v>153</v>
      </c>
      <c r="N31" s="53">
        <f>+(G31+K31)</f>
        <v>163</v>
      </c>
      <c r="O31" s="57">
        <f>(N31-142)</f>
        <v>21</v>
      </c>
      <c r="Q31" s="55">
        <v>31843</v>
      </c>
      <c r="S31" s="56">
        <f t="shared" si="0"/>
        <v>38</v>
      </c>
    </row>
    <row r="32" spans="1:19" ht="19.5">
      <c r="A32" s="26" t="s">
        <v>90</v>
      </c>
      <c r="B32" s="23" t="s">
        <v>45</v>
      </c>
      <c r="C32" s="98">
        <v>6.3</v>
      </c>
      <c r="D32" s="24">
        <v>8</v>
      </c>
      <c r="E32" s="14">
        <v>44</v>
      </c>
      <c r="F32" s="14">
        <v>44</v>
      </c>
      <c r="G32" s="15">
        <f>SUM(E32+F32)</f>
        <v>88</v>
      </c>
      <c r="H32" s="16">
        <f>(G32-D32)</f>
        <v>80</v>
      </c>
      <c r="I32" s="14">
        <v>40</v>
      </c>
      <c r="J32" s="15">
        <v>36</v>
      </c>
      <c r="K32" s="15">
        <f>SUM(I32:J32)</f>
        <v>76</v>
      </c>
      <c r="L32" s="17">
        <f>+(K32-D32)</f>
        <v>68</v>
      </c>
      <c r="M32" s="32">
        <f>SUM(H32+L32)</f>
        <v>148</v>
      </c>
      <c r="N32" s="53">
        <f>+(G32+K32)</f>
        <v>164</v>
      </c>
      <c r="O32" s="57">
        <f>(N32-142)</f>
        <v>22</v>
      </c>
      <c r="Q32" s="55">
        <v>26438</v>
      </c>
      <c r="S32" s="56">
        <f t="shared" ref="S32:S49" si="1" xml:space="preserve"> DATEDIF(Q32,$S$7,"y")</f>
        <v>53</v>
      </c>
    </row>
    <row r="33" spans="1:19" ht="19.5">
      <c r="A33" s="26" t="s">
        <v>81</v>
      </c>
      <c r="B33" s="23" t="s">
        <v>82</v>
      </c>
      <c r="C33" s="98">
        <v>4.8</v>
      </c>
      <c r="D33" s="24">
        <v>6</v>
      </c>
      <c r="E33" s="14">
        <v>43</v>
      </c>
      <c r="F33" s="14">
        <v>39</v>
      </c>
      <c r="G33" s="15">
        <f>SUM(E33+F33)</f>
        <v>82</v>
      </c>
      <c r="H33" s="16">
        <f>(G33-D33)</f>
        <v>76</v>
      </c>
      <c r="I33" s="14">
        <v>43</v>
      </c>
      <c r="J33" s="15">
        <v>39</v>
      </c>
      <c r="K33" s="15">
        <f>SUM(I33:J33)</f>
        <v>82</v>
      </c>
      <c r="L33" s="17">
        <f>+(K33-D33)</f>
        <v>76</v>
      </c>
      <c r="M33" s="32">
        <f>SUM(H33+L33)</f>
        <v>152</v>
      </c>
      <c r="N33" s="53">
        <f>+(G33+K33)</f>
        <v>164</v>
      </c>
      <c r="O33" s="57">
        <f>(N33-142)</f>
        <v>22</v>
      </c>
      <c r="Q33" s="55">
        <v>40007</v>
      </c>
      <c r="S33" s="56">
        <f t="shared" si="1"/>
        <v>16</v>
      </c>
    </row>
    <row r="34" spans="1:19" ht="19.5">
      <c r="A34" s="26" t="s">
        <v>91</v>
      </c>
      <c r="B34" s="23" t="s">
        <v>45</v>
      </c>
      <c r="C34" s="98">
        <v>6.7</v>
      </c>
      <c r="D34" s="24">
        <v>8</v>
      </c>
      <c r="E34" s="14">
        <v>45</v>
      </c>
      <c r="F34" s="14">
        <v>36</v>
      </c>
      <c r="G34" s="15">
        <f>SUM(E34+F34)</f>
        <v>81</v>
      </c>
      <c r="H34" s="16">
        <f>(G34-D34)</f>
        <v>73</v>
      </c>
      <c r="I34" s="14">
        <v>41</v>
      </c>
      <c r="J34" s="15">
        <v>43</v>
      </c>
      <c r="K34" s="15">
        <f>SUM(I34:J34)</f>
        <v>84</v>
      </c>
      <c r="L34" s="17">
        <f>+(K34-D34)</f>
        <v>76</v>
      </c>
      <c r="M34" s="32">
        <f>SUM(H34+L34)</f>
        <v>149</v>
      </c>
      <c r="N34" s="53">
        <f>+(G34+K34)</f>
        <v>165</v>
      </c>
      <c r="O34" s="57">
        <f>(N34-142)</f>
        <v>23</v>
      </c>
      <c r="Q34" s="55">
        <v>31000</v>
      </c>
      <c r="S34" s="56">
        <f t="shared" si="1"/>
        <v>41</v>
      </c>
    </row>
    <row r="35" spans="1:19" ht="19.5">
      <c r="A35" s="26" t="s">
        <v>92</v>
      </c>
      <c r="B35" s="23" t="s">
        <v>86</v>
      </c>
      <c r="C35" s="98">
        <v>6.8</v>
      </c>
      <c r="D35" s="24">
        <v>9</v>
      </c>
      <c r="E35" s="14">
        <v>45</v>
      </c>
      <c r="F35" s="14">
        <v>42</v>
      </c>
      <c r="G35" s="15">
        <f>SUM(E35+F35)</f>
        <v>87</v>
      </c>
      <c r="H35" s="16">
        <f>(G35-D35)</f>
        <v>78</v>
      </c>
      <c r="I35" s="14">
        <v>41</v>
      </c>
      <c r="J35" s="15">
        <v>38</v>
      </c>
      <c r="K35" s="15">
        <f>SUM(I35:J35)</f>
        <v>79</v>
      </c>
      <c r="L35" s="17">
        <f>+(K35-D35)</f>
        <v>70</v>
      </c>
      <c r="M35" s="32">
        <f>SUM(H35+L35)</f>
        <v>148</v>
      </c>
      <c r="N35" s="53">
        <f>+(G35+K35)</f>
        <v>166</v>
      </c>
      <c r="O35" s="57">
        <f>(N35-142)</f>
        <v>24</v>
      </c>
      <c r="Q35" s="55">
        <v>26381</v>
      </c>
      <c r="S35" s="56">
        <f t="shared" si="1"/>
        <v>53</v>
      </c>
    </row>
    <row r="36" spans="1:19" ht="19.5">
      <c r="A36" s="26" t="s">
        <v>79</v>
      </c>
      <c r="B36" s="23" t="s">
        <v>47</v>
      </c>
      <c r="C36" s="98">
        <v>4.4000000000000004</v>
      </c>
      <c r="D36" s="24">
        <v>6</v>
      </c>
      <c r="E36" s="14">
        <v>46</v>
      </c>
      <c r="F36" s="14">
        <v>44</v>
      </c>
      <c r="G36" s="15">
        <f>SUM(E36+F36)</f>
        <v>90</v>
      </c>
      <c r="H36" s="16">
        <f>(G36-D36)</f>
        <v>84</v>
      </c>
      <c r="I36" s="14">
        <v>36</v>
      </c>
      <c r="J36" s="15">
        <v>41</v>
      </c>
      <c r="K36" s="15">
        <f>SUM(I36:J36)</f>
        <v>77</v>
      </c>
      <c r="L36" s="17">
        <f>+(K36-D36)</f>
        <v>71</v>
      </c>
      <c r="M36" s="32">
        <f>SUM(H36+L36)</f>
        <v>155</v>
      </c>
      <c r="N36" s="53">
        <f>+(G36+K36)</f>
        <v>167</v>
      </c>
      <c r="O36" s="57">
        <f>(N36-142)</f>
        <v>25</v>
      </c>
      <c r="Q36" s="55">
        <v>28240</v>
      </c>
      <c r="S36" s="56">
        <f t="shared" si="1"/>
        <v>48</v>
      </c>
    </row>
    <row r="37" spans="1:19" ht="19.5">
      <c r="A37" s="26" t="s">
        <v>93</v>
      </c>
      <c r="B37" s="23" t="s">
        <v>86</v>
      </c>
      <c r="C37" s="98">
        <v>6.8</v>
      </c>
      <c r="D37" s="24">
        <v>9</v>
      </c>
      <c r="E37" s="14">
        <v>45</v>
      </c>
      <c r="F37" s="14">
        <v>39</v>
      </c>
      <c r="G37" s="15">
        <f>SUM(E37+F37)</f>
        <v>84</v>
      </c>
      <c r="H37" s="16">
        <f>(G37-D37)</f>
        <v>75</v>
      </c>
      <c r="I37" s="14">
        <v>42</v>
      </c>
      <c r="J37" s="15">
        <v>41</v>
      </c>
      <c r="K37" s="15">
        <f>SUM(I37:J37)</f>
        <v>83</v>
      </c>
      <c r="L37" s="17">
        <f>+(K37-D37)</f>
        <v>74</v>
      </c>
      <c r="M37" s="32">
        <f>SUM(H37+L37)</f>
        <v>149</v>
      </c>
      <c r="N37" s="53">
        <f>+(G37+K37)</f>
        <v>167</v>
      </c>
      <c r="O37" s="57">
        <f>(N37-142)</f>
        <v>25</v>
      </c>
      <c r="Q37" s="55">
        <v>27013</v>
      </c>
      <c r="S37" s="56">
        <f t="shared" si="1"/>
        <v>52</v>
      </c>
    </row>
    <row r="38" spans="1:19" ht="19.5">
      <c r="A38" s="26" t="s">
        <v>68</v>
      </c>
      <c r="B38" s="23" t="s">
        <v>43</v>
      </c>
      <c r="C38" s="98">
        <v>2.6</v>
      </c>
      <c r="D38" s="24">
        <v>4</v>
      </c>
      <c r="E38" s="14">
        <v>44</v>
      </c>
      <c r="F38" s="14">
        <v>42</v>
      </c>
      <c r="G38" s="15">
        <f>SUM(E38+F38)</f>
        <v>86</v>
      </c>
      <c r="H38" s="16">
        <f>(G38-D38)</f>
        <v>82</v>
      </c>
      <c r="I38" s="14">
        <v>43</v>
      </c>
      <c r="J38" s="15">
        <v>39</v>
      </c>
      <c r="K38" s="15">
        <f>SUM(I38:J38)</f>
        <v>82</v>
      </c>
      <c r="L38" s="17">
        <f>+(K38-D38)</f>
        <v>78</v>
      </c>
      <c r="M38" s="32">
        <f>SUM(H38+L38)</f>
        <v>160</v>
      </c>
      <c r="N38" s="53">
        <f>+(G38+K38)</f>
        <v>168</v>
      </c>
      <c r="O38" s="57">
        <f>(N38-142)</f>
        <v>26</v>
      </c>
      <c r="Q38" s="55">
        <v>39281</v>
      </c>
      <c r="S38" s="56">
        <f t="shared" si="1"/>
        <v>18</v>
      </c>
    </row>
    <row r="39" spans="1:19" ht="19.5">
      <c r="A39" s="26" t="s">
        <v>94</v>
      </c>
      <c r="B39" s="23" t="s">
        <v>47</v>
      </c>
      <c r="C39" s="98">
        <v>7.1</v>
      </c>
      <c r="D39" s="24">
        <v>9</v>
      </c>
      <c r="E39" s="14">
        <v>41</v>
      </c>
      <c r="F39" s="14">
        <v>48</v>
      </c>
      <c r="G39" s="15">
        <f>SUM(E39+F39)</f>
        <v>89</v>
      </c>
      <c r="H39" s="16">
        <f>(G39-D39)</f>
        <v>80</v>
      </c>
      <c r="I39" s="14">
        <v>44</v>
      </c>
      <c r="J39" s="15">
        <v>36</v>
      </c>
      <c r="K39" s="15">
        <f>SUM(I39:J39)</f>
        <v>80</v>
      </c>
      <c r="L39" s="17">
        <f>+(K39-D39)</f>
        <v>71</v>
      </c>
      <c r="M39" s="32">
        <f>SUM(H39+L39)</f>
        <v>151</v>
      </c>
      <c r="N39" s="53">
        <f>+(G39+K39)</f>
        <v>169</v>
      </c>
      <c r="O39" s="57">
        <f>(N39-142)</f>
        <v>27</v>
      </c>
      <c r="Q39" s="55">
        <v>24944</v>
      </c>
      <c r="S39" s="56">
        <f t="shared" si="1"/>
        <v>57</v>
      </c>
    </row>
    <row r="40" spans="1:19" ht="19.5">
      <c r="A40" s="26" t="s">
        <v>89</v>
      </c>
      <c r="B40" s="23" t="s">
        <v>45</v>
      </c>
      <c r="C40" s="98">
        <v>6.3</v>
      </c>
      <c r="D40" s="24">
        <v>8</v>
      </c>
      <c r="E40" s="14">
        <v>44</v>
      </c>
      <c r="F40" s="14">
        <v>40</v>
      </c>
      <c r="G40" s="15">
        <f>SUM(E40+F40)</f>
        <v>84</v>
      </c>
      <c r="H40" s="16">
        <f>(G40-D40)</f>
        <v>76</v>
      </c>
      <c r="I40" s="14">
        <v>43</v>
      </c>
      <c r="J40" s="15">
        <v>42</v>
      </c>
      <c r="K40" s="15">
        <f>SUM(I40:J40)</f>
        <v>85</v>
      </c>
      <c r="L40" s="17">
        <f>+(K40-D40)</f>
        <v>77</v>
      </c>
      <c r="M40" s="32">
        <f>SUM(H40+L40)</f>
        <v>153</v>
      </c>
      <c r="N40" s="53">
        <f>+(G40+K40)</f>
        <v>169</v>
      </c>
      <c r="O40" s="57">
        <f>(N40-142)</f>
        <v>27</v>
      </c>
      <c r="Q40" s="55">
        <v>28086</v>
      </c>
      <c r="S40" s="56">
        <f t="shared" si="1"/>
        <v>49</v>
      </c>
    </row>
    <row r="41" spans="1:19" ht="19.5">
      <c r="A41" s="26" t="s">
        <v>88</v>
      </c>
      <c r="B41" s="23" t="s">
        <v>86</v>
      </c>
      <c r="C41" s="98">
        <v>5.9</v>
      </c>
      <c r="D41" s="24">
        <v>7</v>
      </c>
      <c r="E41" s="14">
        <v>43</v>
      </c>
      <c r="F41" s="14">
        <v>44</v>
      </c>
      <c r="G41" s="15">
        <f>SUM(E41+F41)</f>
        <v>87</v>
      </c>
      <c r="H41" s="16">
        <f>(G41-D41)</f>
        <v>80</v>
      </c>
      <c r="I41" s="14">
        <v>43</v>
      </c>
      <c r="J41" s="15">
        <v>40</v>
      </c>
      <c r="K41" s="15">
        <f>SUM(I41:J41)</f>
        <v>83</v>
      </c>
      <c r="L41" s="17">
        <f>+(K41-D41)</f>
        <v>76</v>
      </c>
      <c r="M41" s="32">
        <f>SUM(H41+L41)</f>
        <v>156</v>
      </c>
      <c r="N41" s="53">
        <f>+(G41+K41)</f>
        <v>170</v>
      </c>
      <c r="O41" s="57">
        <f>(N41-142)</f>
        <v>28</v>
      </c>
      <c r="Q41" s="55">
        <v>24765</v>
      </c>
      <c r="S41" s="56">
        <f t="shared" si="1"/>
        <v>58</v>
      </c>
    </row>
    <row r="42" spans="1:19" ht="19.5">
      <c r="A42" s="26" t="s">
        <v>108</v>
      </c>
      <c r="B42" s="23" t="s">
        <v>67</v>
      </c>
      <c r="C42" s="98">
        <v>10.6</v>
      </c>
      <c r="D42" s="24">
        <v>13</v>
      </c>
      <c r="E42" s="14">
        <v>47</v>
      </c>
      <c r="F42" s="14">
        <v>37</v>
      </c>
      <c r="G42" s="15">
        <f>SUM(E42+F42)</f>
        <v>84</v>
      </c>
      <c r="H42" s="16">
        <f>(G42-D42)</f>
        <v>71</v>
      </c>
      <c r="I42" s="14">
        <v>46</v>
      </c>
      <c r="J42" s="15">
        <v>40</v>
      </c>
      <c r="K42" s="15">
        <f>SUM(I42:J42)</f>
        <v>86</v>
      </c>
      <c r="L42" s="17">
        <f>+(K42-D42)</f>
        <v>73</v>
      </c>
      <c r="M42" s="32">
        <f>SUM(H42+L42)</f>
        <v>144</v>
      </c>
      <c r="N42" s="53">
        <f>+(G42+K42)</f>
        <v>170</v>
      </c>
      <c r="O42" s="57">
        <f>(N42-142)</f>
        <v>28</v>
      </c>
      <c r="Q42" s="55">
        <v>39061</v>
      </c>
      <c r="S42" s="56">
        <f t="shared" si="1"/>
        <v>19</v>
      </c>
    </row>
    <row r="43" spans="1:19" ht="19.5">
      <c r="A43" s="26" t="s">
        <v>83</v>
      </c>
      <c r="B43" s="23" t="s">
        <v>47</v>
      </c>
      <c r="C43" s="98">
        <v>4.9000000000000004</v>
      </c>
      <c r="D43" s="24">
        <v>6</v>
      </c>
      <c r="E43" s="14">
        <v>44</v>
      </c>
      <c r="F43" s="14">
        <v>38</v>
      </c>
      <c r="G43" s="15">
        <f>SUM(E43+F43)</f>
        <v>82</v>
      </c>
      <c r="H43" s="16">
        <f>(G43-D43)</f>
        <v>76</v>
      </c>
      <c r="I43" s="14">
        <v>42</v>
      </c>
      <c r="J43" s="15">
        <v>46</v>
      </c>
      <c r="K43" s="15">
        <f>SUM(I43:J43)</f>
        <v>88</v>
      </c>
      <c r="L43" s="17">
        <f>+(K43-D43)</f>
        <v>82</v>
      </c>
      <c r="M43" s="32">
        <f>SUM(H43+L43)</f>
        <v>158</v>
      </c>
      <c r="N43" s="53">
        <f>+(G43+K43)</f>
        <v>170</v>
      </c>
      <c r="O43" s="57">
        <f>(N43-142)</f>
        <v>28</v>
      </c>
      <c r="Q43" s="55">
        <v>26007</v>
      </c>
      <c r="S43" s="56">
        <f t="shared" si="1"/>
        <v>54</v>
      </c>
    </row>
    <row r="44" spans="1:19" ht="19.5">
      <c r="A44" s="26" t="s">
        <v>103</v>
      </c>
      <c r="B44" s="23" t="s">
        <v>47</v>
      </c>
      <c r="C44" s="98">
        <v>9.5</v>
      </c>
      <c r="D44" s="24">
        <v>12</v>
      </c>
      <c r="E44" s="14">
        <v>45</v>
      </c>
      <c r="F44" s="14">
        <v>43</v>
      </c>
      <c r="G44" s="15">
        <f>SUM(E44+F44)</f>
        <v>88</v>
      </c>
      <c r="H44" s="16">
        <f>(G44-D44)</f>
        <v>76</v>
      </c>
      <c r="I44" s="14">
        <v>43</v>
      </c>
      <c r="J44" s="15">
        <v>40</v>
      </c>
      <c r="K44" s="15">
        <f>SUM(I44:J44)</f>
        <v>83</v>
      </c>
      <c r="L44" s="17">
        <f>+(K44-D44)</f>
        <v>71</v>
      </c>
      <c r="M44" s="32">
        <f>SUM(H44+L44)</f>
        <v>147</v>
      </c>
      <c r="N44" s="53">
        <f>+(G44+K44)</f>
        <v>171</v>
      </c>
      <c r="O44" s="57">
        <f>(N44-142)</f>
        <v>29</v>
      </c>
      <c r="Q44" s="55">
        <v>24139</v>
      </c>
      <c r="S44" s="56">
        <f t="shared" si="1"/>
        <v>59</v>
      </c>
    </row>
    <row r="45" spans="1:19" ht="19.5">
      <c r="A45" s="26" t="s">
        <v>104</v>
      </c>
      <c r="B45" s="23" t="s">
        <v>45</v>
      </c>
      <c r="C45" s="98">
        <v>9.6999999999999993</v>
      </c>
      <c r="D45" s="24">
        <v>12</v>
      </c>
      <c r="E45" s="14">
        <v>47</v>
      </c>
      <c r="F45" s="14">
        <v>41</v>
      </c>
      <c r="G45" s="15">
        <f>SUM(E45+F45)</f>
        <v>88</v>
      </c>
      <c r="H45" s="16">
        <f>(G45-D45)</f>
        <v>76</v>
      </c>
      <c r="I45" s="14">
        <v>41</v>
      </c>
      <c r="J45" s="15">
        <v>43</v>
      </c>
      <c r="K45" s="15">
        <f>SUM(I45:J45)</f>
        <v>84</v>
      </c>
      <c r="L45" s="17">
        <f>+(K45-D45)</f>
        <v>72</v>
      </c>
      <c r="M45" s="32">
        <f>SUM(H45+L45)</f>
        <v>148</v>
      </c>
      <c r="N45" s="53">
        <f>+(G45+K45)</f>
        <v>172</v>
      </c>
      <c r="O45" s="57">
        <f>(N45-142)</f>
        <v>30</v>
      </c>
      <c r="Q45" s="55">
        <v>27553</v>
      </c>
      <c r="S45" s="56">
        <f t="shared" si="1"/>
        <v>50</v>
      </c>
    </row>
    <row r="46" spans="1:19" ht="19.5">
      <c r="A46" s="26" t="s">
        <v>106</v>
      </c>
      <c r="B46" s="23" t="s">
        <v>45</v>
      </c>
      <c r="C46" s="98">
        <v>10.3</v>
      </c>
      <c r="D46" s="24">
        <v>13</v>
      </c>
      <c r="E46" s="14">
        <v>44</v>
      </c>
      <c r="F46" s="14">
        <v>39</v>
      </c>
      <c r="G46" s="15">
        <f>SUM(E46+F46)</f>
        <v>83</v>
      </c>
      <c r="H46" s="16">
        <f>(G46-D46)</f>
        <v>70</v>
      </c>
      <c r="I46" s="14">
        <v>46</v>
      </c>
      <c r="J46" s="15">
        <v>43</v>
      </c>
      <c r="K46" s="15">
        <f>SUM(I46:J46)</f>
        <v>89</v>
      </c>
      <c r="L46" s="17">
        <f>+(K46-D46)</f>
        <v>76</v>
      </c>
      <c r="M46" s="32">
        <f>SUM(H46+L46)</f>
        <v>146</v>
      </c>
      <c r="N46" s="53">
        <f>+(G46+K46)</f>
        <v>172</v>
      </c>
      <c r="O46" s="57">
        <f>(N46-142)</f>
        <v>30</v>
      </c>
      <c r="Q46" s="55">
        <v>27933</v>
      </c>
      <c r="S46" s="56">
        <f t="shared" si="1"/>
        <v>49</v>
      </c>
    </row>
    <row r="47" spans="1:19" ht="19.5">
      <c r="A47" s="26" t="s">
        <v>96</v>
      </c>
      <c r="B47" s="23" t="s">
        <v>45</v>
      </c>
      <c r="C47" s="98">
        <v>8.1</v>
      </c>
      <c r="D47" s="24">
        <v>10</v>
      </c>
      <c r="E47" s="14">
        <v>43</v>
      </c>
      <c r="F47" s="14">
        <v>43</v>
      </c>
      <c r="G47" s="15">
        <f>SUM(E47+F47)</f>
        <v>86</v>
      </c>
      <c r="H47" s="16">
        <f>(G47-D47)</f>
        <v>76</v>
      </c>
      <c r="I47" s="14">
        <v>42</v>
      </c>
      <c r="J47" s="15">
        <v>45</v>
      </c>
      <c r="K47" s="15">
        <f>SUM(I47:J47)</f>
        <v>87</v>
      </c>
      <c r="L47" s="17">
        <f>+(K47-D47)</f>
        <v>77</v>
      </c>
      <c r="M47" s="32">
        <f>SUM(H47+L47)</f>
        <v>153</v>
      </c>
      <c r="N47" s="53">
        <f>+(G47+K47)</f>
        <v>173</v>
      </c>
      <c r="O47" s="57">
        <f>(N47-142)</f>
        <v>31</v>
      </c>
      <c r="Q47" s="55">
        <v>27613</v>
      </c>
      <c r="S47" s="56">
        <f t="shared" si="1"/>
        <v>50</v>
      </c>
    </row>
    <row r="48" spans="1:19" ht="19.5">
      <c r="A48" s="26" t="s">
        <v>120</v>
      </c>
      <c r="B48" s="23" t="s">
        <v>45</v>
      </c>
      <c r="C48" s="98">
        <v>12.8</v>
      </c>
      <c r="D48" s="24">
        <v>16</v>
      </c>
      <c r="E48" s="14">
        <v>46</v>
      </c>
      <c r="F48" s="14">
        <v>39</v>
      </c>
      <c r="G48" s="15">
        <f>SUM(E48+F48)</f>
        <v>85</v>
      </c>
      <c r="H48" s="16">
        <f>(G48-D48)</f>
        <v>69</v>
      </c>
      <c r="I48" s="14">
        <v>44</v>
      </c>
      <c r="J48" s="15">
        <v>44</v>
      </c>
      <c r="K48" s="15">
        <f>SUM(I48:J48)</f>
        <v>88</v>
      </c>
      <c r="L48" s="17">
        <f>+(K48-D48)</f>
        <v>72</v>
      </c>
      <c r="M48" s="32">
        <f>SUM(H48+L48)</f>
        <v>141</v>
      </c>
      <c r="N48" s="53">
        <f>+(G48+K48)</f>
        <v>173</v>
      </c>
      <c r="O48" s="57">
        <f>(N48-142)</f>
        <v>31</v>
      </c>
      <c r="Q48" s="55">
        <v>22612</v>
      </c>
      <c r="S48" s="56">
        <f t="shared" si="1"/>
        <v>64</v>
      </c>
    </row>
    <row r="49" spans="1:19" ht="19.5">
      <c r="A49" s="26" t="s">
        <v>116</v>
      </c>
      <c r="B49" s="23" t="s">
        <v>45</v>
      </c>
      <c r="C49" s="98">
        <v>12.7</v>
      </c>
      <c r="D49" s="24">
        <v>15</v>
      </c>
      <c r="E49" s="14">
        <v>44</v>
      </c>
      <c r="F49" s="14">
        <v>44</v>
      </c>
      <c r="G49" s="15">
        <f>SUM(E49+F49)</f>
        <v>88</v>
      </c>
      <c r="H49" s="16">
        <f>(G49-D49)</f>
        <v>73</v>
      </c>
      <c r="I49" s="14">
        <v>42</v>
      </c>
      <c r="J49" s="15">
        <v>45</v>
      </c>
      <c r="K49" s="15">
        <f>SUM(I49:J49)</f>
        <v>87</v>
      </c>
      <c r="L49" s="17">
        <f>+(K49-D49)</f>
        <v>72</v>
      </c>
      <c r="M49" s="32">
        <f>SUM(H49+L49)</f>
        <v>145</v>
      </c>
      <c r="N49" s="53">
        <f>+(G49+K49)</f>
        <v>175</v>
      </c>
      <c r="O49" s="57">
        <f>(N49-142)</f>
        <v>33</v>
      </c>
      <c r="Q49" s="55">
        <v>24928</v>
      </c>
      <c r="S49" s="56">
        <f t="shared" si="1"/>
        <v>57</v>
      </c>
    </row>
    <row r="50" spans="1:19" ht="19.5">
      <c r="A50" s="26" t="s">
        <v>115</v>
      </c>
      <c r="B50" s="23" t="s">
        <v>45</v>
      </c>
      <c r="C50" s="98">
        <v>12.6</v>
      </c>
      <c r="D50" s="24">
        <v>15</v>
      </c>
      <c r="E50" s="14">
        <v>44</v>
      </c>
      <c r="F50" s="14">
        <v>40</v>
      </c>
      <c r="G50" s="15">
        <f>SUM(E50+F50)</f>
        <v>84</v>
      </c>
      <c r="H50" s="16">
        <f>(G50-D50)</f>
        <v>69</v>
      </c>
      <c r="I50" s="14">
        <v>45</v>
      </c>
      <c r="J50" s="15">
        <v>46</v>
      </c>
      <c r="K50" s="15">
        <f>SUM(I50:J50)</f>
        <v>91</v>
      </c>
      <c r="L50" s="17">
        <f>+(K50-D50)</f>
        <v>76</v>
      </c>
      <c r="M50" s="32">
        <f>SUM(H50+L50)</f>
        <v>145</v>
      </c>
      <c r="N50" s="53">
        <f>+(G50+K50)</f>
        <v>175</v>
      </c>
      <c r="O50" s="57">
        <f>(N50-142)</f>
        <v>33</v>
      </c>
      <c r="Q50" s="55">
        <v>21275</v>
      </c>
      <c r="S50" s="56">
        <f t="shared" ref="S50:S110" si="2" xml:space="preserve"> DATEDIF(Q50,$S$7,"y")</f>
        <v>67</v>
      </c>
    </row>
    <row r="51" spans="1:19" ht="19.5">
      <c r="A51" s="26" t="s">
        <v>87</v>
      </c>
      <c r="B51" s="23" t="s">
        <v>63</v>
      </c>
      <c r="C51" s="98">
        <v>5.7</v>
      </c>
      <c r="D51" s="24">
        <v>7</v>
      </c>
      <c r="E51" s="14">
        <v>41</v>
      </c>
      <c r="F51" s="14">
        <v>46</v>
      </c>
      <c r="G51" s="15">
        <f>SUM(E51+F51)</f>
        <v>87</v>
      </c>
      <c r="H51" s="16">
        <f>(G51-D51)</f>
        <v>80</v>
      </c>
      <c r="I51" s="14">
        <v>51</v>
      </c>
      <c r="J51" s="15">
        <v>38</v>
      </c>
      <c r="K51" s="15">
        <f>SUM(I51:J51)</f>
        <v>89</v>
      </c>
      <c r="L51" s="17">
        <f>+(K51-D51)</f>
        <v>82</v>
      </c>
      <c r="M51" s="32">
        <f>SUM(H51+L51)</f>
        <v>162</v>
      </c>
      <c r="N51" s="53">
        <f>+(G51+K51)</f>
        <v>176</v>
      </c>
      <c r="O51" s="57">
        <f>(N51-142)</f>
        <v>34</v>
      </c>
      <c r="Q51" s="55">
        <v>28522</v>
      </c>
      <c r="S51" s="56">
        <f t="shared" si="2"/>
        <v>47</v>
      </c>
    </row>
    <row r="52" spans="1:19" ht="19.5">
      <c r="A52" s="26" t="s">
        <v>75</v>
      </c>
      <c r="B52" s="23" t="s">
        <v>63</v>
      </c>
      <c r="C52" s="98">
        <v>3.8</v>
      </c>
      <c r="D52" s="24">
        <v>5</v>
      </c>
      <c r="E52" s="14">
        <v>46</v>
      </c>
      <c r="F52" s="14">
        <v>46</v>
      </c>
      <c r="G52" s="15">
        <f>SUM(E52+F52)</f>
        <v>92</v>
      </c>
      <c r="H52" s="16">
        <f>(G52-D52)</f>
        <v>87</v>
      </c>
      <c r="I52" s="14">
        <v>40</v>
      </c>
      <c r="J52" s="15">
        <v>45</v>
      </c>
      <c r="K52" s="15">
        <f>SUM(I52:J52)</f>
        <v>85</v>
      </c>
      <c r="L52" s="17">
        <f>+(K52-D52)</f>
        <v>80</v>
      </c>
      <c r="M52" s="32">
        <f>SUM(H52+L52)</f>
        <v>167</v>
      </c>
      <c r="N52" s="53">
        <f>+(G52+K52)</f>
        <v>177</v>
      </c>
      <c r="O52" s="57">
        <f>(N52-142)</f>
        <v>35</v>
      </c>
      <c r="Q52" s="55">
        <v>20469</v>
      </c>
      <c r="S52" s="56">
        <f t="shared" si="2"/>
        <v>69</v>
      </c>
    </row>
    <row r="53" spans="1:19" ht="19.5">
      <c r="A53" s="26" t="s">
        <v>111</v>
      </c>
      <c r="B53" s="23" t="s">
        <v>67</v>
      </c>
      <c r="C53" s="98">
        <v>11.8</v>
      </c>
      <c r="D53" s="24">
        <v>14</v>
      </c>
      <c r="E53" s="14">
        <v>46</v>
      </c>
      <c r="F53" s="14">
        <v>44</v>
      </c>
      <c r="G53" s="15">
        <f>SUM(E53+F53)</f>
        <v>90</v>
      </c>
      <c r="H53" s="16">
        <f>(G53-D53)</f>
        <v>76</v>
      </c>
      <c r="I53" s="14">
        <v>44</v>
      </c>
      <c r="J53" s="15">
        <v>43</v>
      </c>
      <c r="K53" s="15">
        <f>SUM(I53:J53)</f>
        <v>87</v>
      </c>
      <c r="L53" s="17">
        <f>+(K53-D53)</f>
        <v>73</v>
      </c>
      <c r="M53" s="32">
        <f>SUM(H53+L53)</f>
        <v>149</v>
      </c>
      <c r="N53" s="53">
        <f>+(G53+K53)</f>
        <v>177</v>
      </c>
      <c r="O53" s="57">
        <f>(N53-142)</f>
        <v>35</v>
      </c>
      <c r="Q53" s="55">
        <v>22639</v>
      </c>
      <c r="S53" s="56">
        <f t="shared" si="2"/>
        <v>64</v>
      </c>
    </row>
    <row r="54" spans="1:19" ht="19.5">
      <c r="A54" s="26" t="s">
        <v>80</v>
      </c>
      <c r="B54" s="23" t="s">
        <v>51</v>
      </c>
      <c r="C54" s="98">
        <v>4.5999999999999996</v>
      </c>
      <c r="D54" s="24">
        <v>6</v>
      </c>
      <c r="E54" s="14">
        <v>46</v>
      </c>
      <c r="F54" s="14">
        <v>43</v>
      </c>
      <c r="G54" s="15">
        <f>SUM(E54+F54)</f>
        <v>89</v>
      </c>
      <c r="H54" s="16">
        <f>(G54-D54)</f>
        <v>83</v>
      </c>
      <c r="I54" s="14">
        <v>46</v>
      </c>
      <c r="J54" s="15">
        <v>42</v>
      </c>
      <c r="K54" s="15">
        <f>SUM(I54:J54)</f>
        <v>88</v>
      </c>
      <c r="L54" s="17">
        <f>+(K54-D54)</f>
        <v>82</v>
      </c>
      <c r="M54" s="32">
        <f>SUM(H54+L54)</f>
        <v>165</v>
      </c>
      <c r="N54" s="53">
        <f>+(G54+K54)</f>
        <v>177</v>
      </c>
      <c r="O54" s="57">
        <f>(N54-142)</f>
        <v>35</v>
      </c>
      <c r="Q54" s="55">
        <v>38291</v>
      </c>
      <c r="S54" s="56">
        <f t="shared" si="2"/>
        <v>21</v>
      </c>
    </row>
    <row r="55" spans="1:19" ht="19.5">
      <c r="A55" s="26" t="s">
        <v>102</v>
      </c>
      <c r="B55" s="23" t="s">
        <v>47</v>
      </c>
      <c r="C55" s="98">
        <v>9.4</v>
      </c>
      <c r="D55" s="24">
        <v>12</v>
      </c>
      <c r="E55" s="14">
        <v>39</v>
      </c>
      <c r="F55" s="14">
        <v>44</v>
      </c>
      <c r="G55" s="15">
        <f>SUM(E55+F55)</f>
        <v>83</v>
      </c>
      <c r="H55" s="16">
        <f>(G55-D55)</f>
        <v>71</v>
      </c>
      <c r="I55" s="14">
        <v>47</v>
      </c>
      <c r="J55" s="15">
        <v>48</v>
      </c>
      <c r="K55" s="15">
        <f>SUM(I55:J55)</f>
        <v>95</v>
      </c>
      <c r="L55" s="17">
        <f>+(K55-D55)</f>
        <v>83</v>
      </c>
      <c r="M55" s="32">
        <f>SUM(H55+L55)</f>
        <v>154</v>
      </c>
      <c r="N55" s="53">
        <f>+(G55+K55)</f>
        <v>178</v>
      </c>
      <c r="O55" s="57">
        <f>(N55-142)</f>
        <v>36</v>
      </c>
      <c r="Q55" s="55">
        <v>35437</v>
      </c>
      <c r="S55" s="56">
        <f t="shared" si="2"/>
        <v>28</v>
      </c>
    </row>
    <row r="56" spans="1:19" ht="19.5">
      <c r="A56" s="26" t="s">
        <v>117</v>
      </c>
      <c r="B56" s="23" t="s">
        <v>47</v>
      </c>
      <c r="C56" s="98">
        <v>12.7</v>
      </c>
      <c r="D56" s="24">
        <v>15</v>
      </c>
      <c r="E56" s="14">
        <v>47</v>
      </c>
      <c r="F56" s="14">
        <v>43</v>
      </c>
      <c r="G56" s="15">
        <f>SUM(E56+F56)</f>
        <v>90</v>
      </c>
      <c r="H56" s="16">
        <f>(G56-D56)</f>
        <v>75</v>
      </c>
      <c r="I56" s="14">
        <v>44</v>
      </c>
      <c r="J56" s="15">
        <v>45</v>
      </c>
      <c r="K56" s="15">
        <f>SUM(I56:J56)</f>
        <v>89</v>
      </c>
      <c r="L56" s="17">
        <f>+(K56-D56)</f>
        <v>74</v>
      </c>
      <c r="M56" s="28">
        <f>SUM(H56+L56)</f>
        <v>149</v>
      </c>
      <c r="N56" s="53">
        <f>+(G56+K56)</f>
        <v>179</v>
      </c>
      <c r="O56" s="57">
        <f>(N56-142)</f>
        <v>37</v>
      </c>
      <c r="Q56" s="55">
        <v>25774</v>
      </c>
      <c r="S56" s="56">
        <f t="shared" si="2"/>
        <v>55</v>
      </c>
    </row>
    <row r="57" spans="1:19" ht="19.5">
      <c r="A57" s="26" t="s">
        <v>74</v>
      </c>
      <c r="B57" s="23" t="s">
        <v>63</v>
      </c>
      <c r="C57" s="98">
        <v>3.8</v>
      </c>
      <c r="D57" s="24">
        <v>5</v>
      </c>
      <c r="E57" s="14">
        <v>46</v>
      </c>
      <c r="F57" s="14">
        <v>43</v>
      </c>
      <c r="G57" s="15">
        <f>SUM(E57+F57)</f>
        <v>89</v>
      </c>
      <c r="H57" s="16">
        <f>(G57-D57)</f>
        <v>84</v>
      </c>
      <c r="I57" s="14">
        <v>51</v>
      </c>
      <c r="J57" s="15">
        <v>39</v>
      </c>
      <c r="K57" s="15">
        <f>SUM(I57:J57)</f>
        <v>90</v>
      </c>
      <c r="L57" s="17">
        <f>+(K57-D57)</f>
        <v>85</v>
      </c>
      <c r="M57" s="28">
        <f>SUM(H57+L57)</f>
        <v>169</v>
      </c>
      <c r="N57" s="53">
        <f>+(G57+K57)</f>
        <v>179</v>
      </c>
      <c r="O57" s="57">
        <f>(N57-142)</f>
        <v>37</v>
      </c>
      <c r="Q57" s="55">
        <v>23184</v>
      </c>
      <c r="S57" s="56">
        <f t="shared" si="2"/>
        <v>62</v>
      </c>
    </row>
    <row r="58" spans="1:19" ht="19.5">
      <c r="A58" s="26" t="s">
        <v>78</v>
      </c>
      <c r="B58" s="23" t="s">
        <v>51</v>
      </c>
      <c r="C58" s="98">
        <v>4.3</v>
      </c>
      <c r="D58" s="24">
        <v>6</v>
      </c>
      <c r="E58" s="14">
        <v>46</v>
      </c>
      <c r="F58" s="14">
        <v>46</v>
      </c>
      <c r="G58" s="15">
        <f>SUM(E58+F58)</f>
        <v>92</v>
      </c>
      <c r="H58" s="16">
        <f>(G58-D58)</f>
        <v>86</v>
      </c>
      <c r="I58" s="14">
        <v>42</v>
      </c>
      <c r="J58" s="15">
        <v>46</v>
      </c>
      <c r="K58" s="15">
        <f>SUM(I58:J58)</f>
        <v>88</v>
      </c>
      <c r="L58" s="17">
        <f>+(K58-D58)</f>
        <v>82</v>
      </c>
      <c r="M58" s="28">
        <f>SUM(H58+L58)</f>
        <v>168</v>
      </c>
      <c r="N58" s="53">
        <f>+(G58+K58)</f>
        <v>180</v>
      </c>
      <c r="O58" s="57">
        <f>(N58-142)</f>
        <v>38</v>
      </c>
      <c r="Q58" s="55">
        <v>26357</v>
      </c>
      <c r="S58" s="56">
        <f t="shared" si="2"/>
        <v>53</v>
      </c>
    </row>
    <row r="59" spans="1:19" ht="19.5">
      <c r="A59" s="26" t="s">
        <v>152</v>
      </c>
      <c r="B59" s="23" t="s">
        <v>45</v>
      </c>
      <c r="C59" s="98">
        <v>17.100000000000001</v>
      </c>
      <c r="D59" s="24">
        <v>21</v>
      </c>
      <c r="E59" s="14">
        <v>43</v>
      </c>
      <c r="F59" s="14">
        <v>46</v>
      </c>
      <c r="G59" s="15">
        <f>SUM(E59+F59)</f>
        <v>89</v>
      </c>
      <c r="H59" s="16">
        <f>(G59-D59)</f>
        <v>68</v>
      </c>
      <c r="I59" s="14">
        <v>46</v>
      </c>
      <c r="J59" s="15">
        <v>45</v>
      </c>
      <c r="K59" s="15">
        <f>SUM(I59:J59)</f>
        <v>91</v>
      </c>
      <c r="L59" s="17">
        <f>+(K59-D59)</f>
        <v>70</v>
      </c>
      <c r="M59" s="28">
        <f>SUM(H59+L59)</f>
        <v>138</v>
      </c>
      <c r="N59" s="53">
        <f>+(G59+K59)</f>
        <v>180</v>
      </c>
      <c r="O59" s="57">
        <f>(N59-142)</f>
        <v>38</v>
      </c>
      <c r="Q59" s="55">
        <v>31029</v>
      </c>
      <c r="S59" s="56">
        <f t="shared" si="2"/>
        <v>41</v>
      </c>
    </row>
    <row r="60" spans="1:19" ht="19.5">
      <c r="A60" s="26" t="s">
        <v>107</v>
      </c>
      <c r="B60" s="23" t="s">
        <v>47</v>
      </c>
      <c r="C60" s="98">
        <v>10.3</v>
      </c>
      <c r="D60" s="24">
        <v>13</v>
      </c>
      <c r="E60" s="14">
        <v>46</v>
      </c>
      <c r="F60" s="14">
        <v>47</v>
      </c>
      <c r="G60" s="15">
        <f>SUM(E60+F60)</f>
        <v>93</v>
      </c>
      <c r="H60" s="16">
        <f>(G60-D60)</f>
        <v>80</v>
      </c>
      <c r="I60" s="14">
        <v>49</v>
      </c>
      <c r="J60" s="15">
        <v>41</v>
      </c>
      <c r="K60" s="15">
        <f>SUM(I60:J60)</f>
        <v>90</v>
      </c>
      <c r="L60" s="17">
        <f>+(K60-D60)</f>
        <v>77</v>
      </c>
      <c r="M60" s="28">
        <f>SUM(H60+L60)</f>
        <v>157</v>
      </c>
      <c r="N60" s="53">
        <f>+(G60+K60)</f>
        <v>183</v>
      </c>
      <c r="O60" s="57">
        <f>(N60-142)</f>
        <v>41</v>
      </c>
      <c r="Q60" s="55">
        <v>18615</v>
      </c>
      <c r="S60" s="56">
        <f t="shared" si="2"/>
        <v>75</v>
      </c>
    </row>
    <row r="61" spans="1:19" ht="19.5">
      <c r="A61" s="26" t="s">
        <v>100</v>
      </c>
      <c r="B61" s="23" t="s">
        <v>63</v>
      </c>
      <c r="C61" s="98">
        <v>9.1999999999999993</v>
      </c>
      <c r="D61" s="24">
        <v>11</v>
      </c>
      <c r="E61" s="14">
        <v>46</v>
      </c>
      <c r="F61" s="14">
        <v>43</v>
      </c>
      <c r="G61" s="15">
        <f>SUM(E61+F61)</f>
        <v>89</v>
      </c>
      <c r="H61" s="16">
        <f>(G61-D61)</f>
        <v>78</v>
      </c>
      <c r="I61" s="14">
        <v>50</v>
      </c>
      <c r="J61" s="15">
        <v>44</v>
      </c>
      <c r="K61" s="15">
        <f>SUM(I61:J61)</f>
        <v>94</v>
      </c>
      <c r="L61" s="17">
        <f>+(K61-D61)</f>
        <v>83</v>
      </c>
      <c r="M61" s="28">
        <f>SUM(H61+L61)</f>
        <v>161</v>
      </c>
      <c r="N61" s="53">
        <f>+(G61+K61)</f>
        <v>183</v>
      </c>
      <c r="O61" s="57">
        <f>(N61-142)</f>
        <v>41</v>
      </c>
      <c r="Q61" s="55">
        <v>32865</v>
      </c>
      <c r="S61" s="56">
        <f t="shared" si="2"/>
        <v>36</v>
      </c>
    </row>
    <row r="62" spans="1:19" ht="19.5">
      <c r="A62" s="26" t="s">
        <v>123</v>
      </c>
      <c r="B62" s="23" t="s">
        <v>45</v>
      </c>
      <c r="C62" s="98">
        <v>13.1</v>
      </c>
      <c r="D62" s="24">
        <v>16</v>
      </c>
      <c r="E62" s="14">
        <v>48</v>
      </c>
      <c r="F62" s="14">
        <v>46</v>
      </c>
      <c r="G62" s="15">
        <f>SUM(E62+F62)</f>
        <v>94</v>
      </c>
      <c r="H62" s="16">
        <f>(G62-D62)</f>
        <v>78</v>
      </c>
      <c r="I62" s="14">
        <v>47</v>
      </c>
      <c r="J62" s="15">
        <v>43</v>
      </c>
      <c r="K62" s="15">
        <f>SUM(I62:J62)</f>
        <v>90</v>
      </c>
      <c r="L62" s="17">
        <f>+(K62-D62)</f>
        <v>74</v>
      </c>
      <c r="M62" s="28">
        <f>SUM(H62+L62)</f>
        <v>152</v>
      </c>
      <c r="N62" s="53">
        <f>+(G62+K62)</f>
        <v>184</v>
      </c>
      <c r="O62" s="57">
        <f>(N62-142)</f>
        <v>42</v>
      </c>
      <c r="Q62" s="55">
        <v>26549</v>
      </c>
      <c r="S62" s="56">
        <f t="shared" si="2"/>
        <v>53</v>
      </c>
    </row>
    <row r="63" spans="1:19" ht="19.5">
      <c r="A63" s="26" t="s">
        <v>97</v>
      </c>
      <c r="B63" s="23" t="s">
        <v>67</v>
      </c>
      <c r="C63" s="98">
        <v>8.6</v>
      </c>
      <c r="D63" s="24">
        <v>11</v>
      </c>
      <c r="E63" s="14">
        <v>45</v>
      </c>
      <c r="F63" s="14">
        <v>43</v>
      </c>
      <c r="G63" s="15">
        <f>SUM(E63+F63)</f>
        <v>88</v>
      </c>
      <c r="H63" s="16">
        <f>(G63-D63)</f>
        <v>77</v>
      </c>
      <c r="I63" s="14">
        <v>54</v>
      </c>
      <c r="J63" s="15">
        <v>42</v>
      </c>
      <c r="K63" s="15">
        <f>SUM(I63:J63)</f>
        <v>96</v>
      </c>
      <c r="L63" s="17">
        <f>+(K63-D63)</f>
        <v>85</v>
      </c>
      <c r="M63" s="28">
        <f>SUM(H63+L63)</f>
        <v>162</v>
      </c>
      <c r="N63" s="53">
        <f>+(G63+K63)</f>
        <v>184</v>
      </c>
      <c r="O63" s="57">
        <f>(N63-142)</f>
        <v>42</v>
      </c>
      <c r="Q63" s="55">
        <v>24517</v>
      </c>
      <c r="S63" s="56">
        <f t="shared" si="2"/>
        <v>58</v>
      </c>
    </row>
    <row r="64" spans="1:19" ht="19.5">
      <c r="A64" s="26" t="s">
        <v>130</v>
      </c>
      <c r="B64" s="23" t="s">
        <v>47</v>
      </c>
      <c r="C64" s="98">
        <v>13.9</v>
      </c>
      <c r="D64" s="24">
        <v>17</v>
      </c>
      <c r="E64" s="14">
        <v>45</v>
      </c>
      <c r="F64" s="14">
        <v>43</v>
      </c>
      <c r="G64" s="15">
        <f>SUM(E64+F64)</f>
        <v>88</v>
      </c>
      <c r="H64" s="16">
        <f>(G64-D64)</f>
        <v>71</v>
      </c>
      <c r="I64" s="14">
        <v>47</v>
      </c>
      <c r="J64" s="15">
        <v>49</v>
      </c>
      <c r="K64" s="15">
        <f>SUM(I64:J64)</f>
        <v>96</v>
      </c>
      <c r="L64" s="17">
        <f>+(K64-D64)</f>
        <v>79</v>
      </c>
      <c r="M64" s="28">
        <f>SUM(H64+L64)</f>
        <v>150</v>
      </c>
      <c r="N64" s="53">
        <f>+(G64+K64)</f>
        <v>184</v>
      </c>
      <c r="O64" s="57">
        <f>(N64-142)</f>
        <v>42</v>
      </c>
      <c r="Q64" s="55">
        <v>27291</v>
      </c>
      <c r="S64" s="56">
        <f t="shared" si="2"/>
        <v>51</v>
      </c>
    </row>
    <row r="65" spans="1:19" ht="19.5">
      <c r="A65" s="26" t="s">
        <v>105</v>
      </c>
      <c r="B65" s="23" t="s">
        <v>98</v>
      </c>
      <c r="C65" s="98">
        <v>9.6999999999999993</v>
      </c>
      <c r="D65" s="24">
        <v>12</v>
      </c>
      <c r="E65" s="14">
        <v>52</v>
      </c>
      <c r="F65" s="14">
        <v>43</v>
      </c>
      <c r="G65" s="15">
        <f>SUM(E65+F65)</f>
        <v>95</v>
      </c>
      <c r="H65" s="16">
        <f>(G65-D65)</f>
        <v>83</v>
      </c>
      <c r="I65" s="14">
        <v>46</v>
      </c>
      <c r="J65" s="15">
        <v>44</v>
      </c>
      <c r="K65" s="15">
        <f>SUM(I65:J65)</f>
        <v>90</v>
      </c>
      <c r="L65" s="17">
        <f>+(K65-D65)</f>
        <v>78</v>
      </c>
      <c r="M65" s="28">
        <f>SUM(H65+L65)</f>
        <v>161</v>
      </c>
      <c r="N65" s="53">
        <f>+(G65+K65)</f>
        <v>185</v>
      </c>
      <c r="O65" s="57">
        <f>(N65-142)</f>
        <v>43</v>
      </c>
      <c r="Q65" s="55">
        <v>28131</v>
      </c>
      <c r="S65" s="56">
        <f t="shared" si="2"/>
        <v>48</v>
      </c>
    </row>
    <row r="66" spans="1:19" ht="19.5">
      <c r="A66" s="26" t="s">
        <v>141</v>
      </c>
      <c r="B66" s="23" t="s">
        <v>63</v>
      </c>
      <c r="C66" s="98">
        <v>15.3</v>
      </c>
      <c r="D66" s="24">
        <v>18</v>
      </c>
      <c r="E66" s="14">
        <v>48</v>
      </c>
      <c r="F66" s="14">
        <v>48</v>
      </c>
      <c r="G66" s="15">
        <f>SUM(E66+F66)</f>
        <v>96</v>
      </c>
      <c r="H66" s="16">
        <f>(G66-D66)</f>
        <v>78</v>
      </c>
      <c r="I66" s="14">
        <v>48</v>
      </c>
      <c r="J66" s="15">
        <v>42</v>
      </c>
      <c r="K66" s="15">
        <f>SUM(I66:J66)</f>
        <v>90</v>
      </c>
      <c r="L66" s="17">
        <f>+(K66-D66)</f>
        <v>72</v>
      </c>
      <c r="M66" s="28">
        <f>SUM(H66+L66)</f>
        <v>150</v>
      </c>
      <c r="N66" s="53">
        <f>+(G66+K66)</f>
        <v>186</v>
      </c>
      <c r="O66" s="57">
        <f>(N66-142)</f>
        <v>44</v>
      </c>
      <c r="Q66" s="55">
        <v>27470</v>
      </c>
      <c r="S66" s="56">
        <f t="shared" si="2"/>
        <v>50</v>
      </c>
    </row>
    <row r="67" spans="1:19" ht="19.5">
      <c r="A67" s="26" t="s">
        <v>151</v>
      </c>
      <c r="B67" s="23" t="s">
        <v>47</v>
      </c>
      <c r="C67" s="98">
        <v>16.899999999999999</v>
      </c>
      <c r="D67" s="24">
        <v>20</v>
      </c>
      <c r="E67" s="14">
        <v>48</v>
      </c>
      <c r="F67" s="14">
        <v>46</v>
      </c>
      <c r="G67" s="15">
        <f>SUM(E67+F67)</f>
        <v>94</v>
      </c>
      <c r="H67" s="16">
        <f>(G67-D67)</f>
        <v>74</v>
      </c>
      <c r="I67" s="14">
        <v>48</v>
      </c>
      <c r="J67" s="15">
        <v>45</v>
      </c>
      <c r="K67" s="15">
        <f>SUM(I67:J67)</f>
        <v>93</v>
      </c>
      <c r="L67" s="17">
        <f>+(K67-D67)</f>
        <v>73</v>
      </c>
      <c r="M67" s="28">
        <f>SUM(H67+L67)</f>
        <v>147</v>
      </c>
      <c r="N67" s="53">
        <f>+(G67+K67)</f>
        <v>187</v>
      </c>
      <c r="O67" s="57">
        <f>(N67-142)</f>
        <v>45</v>
      </c>
      <c r="Q67" s="55">
        <v>23705</v>
      </c>
      <c r="S67" s="56">
        <f t="shared" si="2"/>
        <v>61</v>
      </c>
    </row>
    <row r="68" spans="1:19" ht="19.5">
      <c r="A68" s="26" t="s">
        <v>77</v>
      </c>
      <c r="B68" s="23" t="s">
        <v>67</v>
      </c>
      <c r="C68" s="98">
        <v>4</v>
      </c>
      <c r="D68" s="24">
        <v>5</v>
      </c>
      <c r="E68" s="14">
        <v>46</v>
      </c>
      <c r="F68" s="14">
        <v>45</v>
      </c>
      <c r="G68" s="15">
        <f>SUM(E68+F68)</f>
        <v>91</v>
      </c>
      <c r="H68" s="16">
        <f>(G68-D68)</f>
        <v>86</v>
      </c>
      <c r="I68" s="14">
        <v>51</v>
      </c>
      <c r="J68" s="15">
        <v>45</v>
      </c>
      <c r="K68" s="15">
        <f>SUM(I68:J68)</f>
        <v>96</v>
      </c>
      <c r="L68" s="17">
        <f>+(K68-D68)</f>
        <v>91</v>
      </c>
      <c r="M68" s="28">
        <f>SUM(H68+L68)</f>
        <v>177</v>
      </c>
      <c r="N68" s="53">
        <f>+(G68+K68)</f>
        <v>187</v>
      </c>
      <c r="O68" s="57">
        <f>(N68-142)</f>
        <v>45</v>
      </c>
      <c r="Q68" s="55">
        <v>37089</v>
      </c>
      <c r="S68" s="56">
        <f t="shared" si="2"/>
        <v>24</v>
      </c>
    </row>
    <row r="69" spans="1:19" ht="19.5">
      <c r="A69" s="26" t="s">
        <v>126</v>
      </c>
      <c r="B69" s="23" t="s">
        <v>98</v>
      </c>
      <c r="C69" s="98">
        <v>13.4</v>
      </c>
      <c r="D69" s="24">
        <v>16</v>
      </c>
      <c r="E69" s="14">
        <v>43</v>
      </c>
      <c r="F69" s="14">
        <v>53</v>
      </c>
      <c r="G69" s="15">
        <f>SUM(E69+F69)</f>
        <v>96</v>
      </c>
      <c r="H69" s="16">
        <f>(G69-D69)</f>
        <v>80</v>
      </c>
      <c r="I69" s="14">
        <v>46</v>
      </c>
      <c r="J69" s="15">
        <v>46</v>
      </c>
      <c r="K69" s="15">
        <f>SUM(I69:J69)</f>
        <v>92</v>
      </c>
      <c r="L69" s="17">
        <f>+(K69-D69)</f>
        <v>76</v>
      </c>
      <c r="M69" s="28">
        <f>SUM(H69+L69)</f>
        <v>156</v>
      </c>
      <c r="N69" s="53">
        <f>+(G69+K69)</f>
        <v>188</v>
      </c>
      <c r="O69" s="57">
        <f>(N69-142)</f>
        <v>46</v>
      </c>
      <c r="Q69" s="55">
        <v>28512</v>
      </c>
      <c r="S69" s="56">
        <f t="shared" si="2"/>
        <v>47</v>
      </c>
    </row>
    <row r="70" spans="1:19" ht="19.5">
      <c r="A70" s="26" t="s">
        <v>118</v>
      </c>
      <c r="B70" s="23" t="s">
        <v>47</v>
      </c>
      <c r="C70" s="98">
        <v>12.8</v>
      </c>
      <c r="D70" s="24">
        <v>16</v>
      </c>
      <c r="E70" s="14">
        <v>46</v>
      </c>
      <c r="F70" s="14">
        <v>49</v>
      </c>
      <c r="G70" s="15">
        <f>SUM(E70+F70)</f>
        <v>95</v>
      </c>
      <c r="H70" s="16">
        <f>(G70-D70)</f>
        <v>79</v>
      </c>
      <c r="I70" s="14">
        <v>47</v>
      </c>
      <c r="J70" s="15">
        <v>46</v>
      </c>
      <c r="K70" s="15">
        <f>SUM(I70:J70)</f>
        <v>93</v>
      </c>
      <c r="L70" s="17">
        <f>+(K70-D70)</f>
        <v>77</v>
      </c>
      <c r="M70" s="28">
        <f>SUM(H70+L70)</f>
        <v>156</v>
      </c>
      <c r="N70" s="53">
        <f>+(G70+K70)</f>
        <v>188</v>
      </c>
      <c r="O70" s="57">
        <f>(N70-142)</f>
        <v>46</v>
      </c>
      <c r="Q70" s="55">
        <v>23632</v>
      </c>
      <c r="S70" s="56">
        <f t="shared" si="2"/>
        <v>61</v>
      </c>
    </row>
    <row r="71" spans="1:19" ht="19.5">
      <c r="A71" s="26" t="s">
        <v>132</v>
      </c>
      <c r="B71" s="23" t="s">
        <v>63</v>
      </c>
      <c r="C71" s="98">
        <v>14.1</v>
      </c>
      <c r="D71" s="24">
        <v>17</v>
      </c>
      <c r="E71" s="14">
        <v>45</v>
      </c>
      <c r="F71" s="14">
        <v>49</v>
      </c>
      <c r="G71" s="15">
        <f>SUM(E71+F71)</f>
        <v>94</v>
      </c>
      <c r="H71" s="16">
        <f>(G71-D71)</f>
        <v>77</v>
      </c>
      <c r="I71" s="14">
        <v>48</v>
      </c>
      <c r="J71" s="15">
        <v>47</v>
      </c>
      <c r="K71" s="15">
        <f>SUM(I71:J71)</f>
        <v>95</v>
      </c>
      <c r="L71" s="17">
        <f>+(K71-D71)</f>
        <v>78</v>
      </c>
      <c r="M71" s="28">
        <f>SUM(H71+L71)</f>
        <v>155</v>
      </c>
      <c r="N71" s="53">
        <f>+(G71+K71)</f>
        <v>189</v>
      </c>
      <c r="O71" s="57">
        <f>(N71-142)</f>
        <v>47</v>
      </c>
      <c r="Q71" s="55">
        <v>23141</v>
      </c>
      <c r="S71" s="56">
        <f t="shared" si="2"/>
        <v>62</v>
      </c>
    </row>
    <row r="72" spans="1:19" ht="19.5">
      <c r="A72" s="26" t="s">
        <v>124</v>
      </c>
      <c r="B72" s="23" t="s">
        <v>51</v>
      </c>
      <c r="C72" s="98">
        <v>13.2</v>
      </c>
      <c r="D72" s="24">
        <v>16</v>
      </c>
      <c r="E72" s="14">
        <v>47</v>
      </c>
      <c r="F72" s="14">
        <v>43</v>
      </c>
      <c r="G72" s="15">
        <f>SUM(E72+F72)</f>
        <v>90</v>
      </c>
      <c r="H72" s="16">
        <f>(G72-D72)</f>
        <v>74</v>
      </c>
      <c r="I72" s="14">
        <v>51</v>
      </c>
      <c r="J72" s="15">
        <v>48</v>
      </c>
      <c r="K72" s="15">
        <f>SUM(I72:J72)</f>
        <v>99</v>
      </c>
      <c r="L72" s="17">
        <f>+(K72-D72)</f>
        <v>83</v>
      </c>
      <c r="M72" s="28">
        <f>SUM(H72+L72)</f>
        <v>157</v>
      </c>
      <c r="N72" s="53">
        <f>+(G72+K72)</f>
        <v>189</v>
      </c>
      <c r="O72" s="57">
        <f>(N72-142)</f>
        <v>47</v>
      </c>
      <c r="Q72" s="55">
        <v>20070</v>
      </c>
      <c r="S72" s="56">
        <f t="shared" si="2"/>
        <v>71</v>
      </c>
    </row>
    <row r="73" spans="1:19" ht="19.5">
      <c r="A73" s="26" t="s">
        <v>134</v>
      </c>
      <c r="B73" s="23" t="s">
        <v>47</v>
      </c>
      <c r="C73" s="98">
        <v>14.4</v>
      </c>
      <c r="D73" s="24">
        <v>17</v>
      </c>
      <c r="E73" s="14">
        <v>46</v>
      </c>
      <c r="F73" s="14">
        <v>52</v>
      </c>
      <c r="G73" s="15">
        <f>SUM(E73+F73)</f>
        <v>98</v>
      </c>
      <c r="H73" s="16">
        <f>(G73-D73)</f>
        <v>81</v>
      </c>
      <c r="I73" s="14">
        <v>47</v>
      </c>
      <c r="J73" s="15">
        <v>46</v>
      </c>
      <c r="K73" s="15">
        <f>SUM(I73:J73)</f>
        <v>93</v>
      </c>
      <c r="L73" s="17">
        <f>+(K73-D73)</f>
        <v>76</v>
      </c>
      <c r="M73" s="28">
        <f>SUM(H73+L73)</f>
        <v>157</v>
      </c>
      <c r="N73" s="53">
        <f>+(G73+K73)</f>
        <v>191</v>
      </c>
      <c r="O73" s="57">
        <f>(N73-142)</f>
        <v>49</v>
      </c>
      <c r="Q73" s="55">
        <v>31971</v>
      </c>
      <c r="S73" s="56">
        <f t="shared" si="2"/>
        <v>38</v>
      </c>
    </row>
    <row r="74" spans="1:19" ht="19.5">
      <c r="A74" s="26" t="s">
        <v>168</v>
      </c>
      <c r="B74" s="23" t="s">
        <v>86</v>
      </c>
      <c r="C74" s="98">
        <v>20.5</v>
      </c>
      <c r="D74" s="24">
        <v>25</v>
      </c>
      <c r="E74" s="14">
        <v>50</v>
      </c>
      <c r="F74" s="14">
        <v>51</v>
      </c>
      <c r="G74" s="15">
        <f>SUM(E74+F74)</f>
        <v>101</v>
      </c>
      <c r="H74" s="16">
        <f>(G74-D74)</f>
        <v>76</v>
      </c>
      <c r="I74" s="14">
        <v>48</v>
      </c>
      <c r="J74" s="15">
        <v>43</v>
      </c>
      <c r="K74" s="15">
        <f>SUM(I74:J74)</f>
        <v>91</v>
      </c>
      <c r="L74" s="17">
        <f>+(K74-D74)</f>
        <v>66</v>
      </c>
      <c r="M74" s="28">
        <f>SUM(H74+L74)</f>
        <v>142</v>
      </c>
      <c r="N74" s="53">
        <f>+(G74+K74)</f>
        <v>192</v>
      </c>
      <c r="O74" s="57">
        <f>(N74-142)</f>
        <v>50</v>
      </c>
      <c r="Q74" s="55">
        <v>40874</v>
      </c>
      <c r="S74" s="56">
        <f t="shared" si="2"/>
        <v>14</v>
      </c>
    </row>
    <row r="75" spans="1:19" ht="19.5">
      <c r="A75" s="26" t="s">
        <v>140</v>
      </c>
      <c r="B75" s="23" t="s">
        <v>45</v>
      </c>
      <c r="C75" s="98">
        <v>15.3</v>
      </c>
      <c r="D75" s="24">
        <v>18</v>
      </c>
      <c r="E75" s="14">
        <v>44</v>
      </c>
      <c r="F75" s="14">
        <v>48</v>
      </c>
      <c r="G75" s="15">
        <f>SUM(E75+F75)</f>
        <v>92</v>
      </c>
      <c r="H75" s="16">
        <f>(G75-D75)</f>
        <v>74</v>
      </c>
      <c r="I75" s="14">
        <v>55</v>
      </c>
      <c r="J75" s="15">
        <v>46</v>
      </c>
      <c r="K75" s="15">
        <f>SUM(I75:J75)</f>
        <v>101</v>
      </c>
      <c r="L75" s="17">
        <f>+(K75-D75)</f>
        <v>83</v>
      </c>
      <c r="M75" s="28">
        <f>SUM(H75+L75)</f>
        <v>157</v>
      </c>
      <c r="N75" s="53">
        <f>+(G75+K75)</f>
        <v>193</v>
      </c>
      <c r="O75" s="57">
        <f>(N75-142)</f>
        <v>51</v>
      </c>
      <c r="Q75" s="55">
        <v>30640</v>
      </c>
      <c r="S75" s="56">
        <f t="shared" si="2"/>
        <v>42</v>
      </c>
    </row>
    <row r="76" spans="1:19" ht="19.5">
      <c r="A76" s="26" t="s">
        <v>133</v>
      </c>
      <c r="B76" s="23" t="s">
        <v>47</v>
      </c>
      <c r="C76" s="98">
        <v>14.3</v>
      </c>
      <c r="D76" s="24">
        <v>17</v>
      </c>
      <c r="E76" s="14">
        <v>46</v>
      </c>
      <c r="F76" s="14">
        <v>45</v>
      </c>
      <c r="G76" s="15">
        <f>SUM(E76+F76)</f>
        <v>91</v>
      </c>
      <c r="H76" s="16">
        <f>(G76-D76)</f>
        <v>74</v>
      </c>
      <c r="I76" s="14">
        <v>53</v>
      </c>
      <c r="J76" s="15">
        <v>49</v>
      </c>
      <c r="K76" s="15">
        <f>SUM(I76:J76)</f>
        <v>102</v>
      </c>
      <c r="L76" s="17">
        <f>+(K76-D76)</f>
        <v>85</v>
      </c>
      <c r="M76" s="28">
        <f>SUM(H76+L76)</f>
        <v>159</v>
      </c>
      <c r="N76" s="53">
        <f>+(G76+K76)</f>
        <v>193</v>
      </c>
      <c r="O76" s="57">
        <f>(N76-142)</f>
        <v>51</v>
      </c>
      <c r="Q76" s="55">
        <v>26075</v>
      </c>
      <c r="S76" s="56">
        <f t="shared" si="2"/>
        <v>54</v>
      </c>
    </row>
    <row r="77" spans="1:19" ht="19.5">
      <c r="A77" s="26" t="s">
        <v>136</v>
      </c>
      <c r="B77" s="23" t="s">
        <v>43</v>
      </c>
      <c r="C77" s="98">
        <v>15</v>
      </c>
      <c r="D77" s="24">
        <v>18</v>
      </c>
      <c r="E77" s="14">
        <v>58</v>
      </c>
      <c r="F77" s="14">
        <v>45</v>
      </c>
      <c r="G77" s="15">
        <f>SUM(E77+F77)</f>
        <v>103</v>
      </c>
      <c r="H77" s="16">
        <f>(G77-D77)</f>
        <v>85</v>
      </c>
      <c r="I77" s="14">
        <v>44</v>
      </c>
      <c r="J77" s="15">
        <v>47</v>
      </c>
      <c r="K77" s="15">
        <f>SUM(I77:J77)</f>
        <v>91</v>
      </c>
      <c r="L77" s="17">
        <f>+(K77-D77)</f>
        <v>73</v>
      </c>
      <c r="M77" s="28">
        <f>SUM(H77+L77)</f>
        <v>158</v>
      </c>
      <c r="N77" s="53">
        <f>+(G77+K77)</f>
        <v>194</v>
      </c>
      <c r="O77" s="57">
        <f>(N77-142)</f>
        <v>52</v>
      </c>
      <c r="Q77" s="55">
        <v>24008</v>
      </c>
      <c r="S77" s="56">
        <f t="shared" si="2"/>
        <v>60</v>
      </c>
    </row>
    <row r="78" spans="1:19" ht="19.5">
      <c r="A78" s="26" t="s">
        <v>138</v>
      </c>
      <c r="B78" s="23" t="s">
        <v>45</v>
      </c>
      <c r="C78" s="98">
        <v>15.1</v>
      </c>
      <c r="D78" s="24">
        <v>18</v>
      </c>
      <c r="E78" s="14">
        <v>50</v>
      </c>
      <c r="F78" s="14">
        <v>49</v>
      </c>
      <c r="G78" s="15">
        <f>SUM(E78+F78)</f>
        <v>99</v>
      </c>
      <c r="H78" s="16">
        <f>(G78-D78)</f>
        <v>81</v>
      </c>
      <c r="I78" s="14">
        <v>49</v>
      </c>
      <c r="J78" s="15">
        <v>46</v>
      </c>
      <c r="K78" s="15">
        <f>SUM(I78:J78)</f>
        <v>95</v>
      </c>
      <c r="L78" s="17">
        <f>+(K78-D78)</f>
        <v>77</v>
      </c>
      <c r="M78" s="28">
        <f>SUM(H78+L78)</f>
        <v>158</v>
      </c>
      <c r="N78" s="53">
        <f>+(G78+K78)</f>
        <v>194</v>
      </c>
      <c r="O78" s="57">
        <f>(N78-142)</f>
        <v>52</v>
      </c>
      <c r="Q78" s="55">
        <v>28319</v>
      </c>
      <c r="S78" s="56">
        <f t="shared" si="2"/>
        <v>48</v>
      </c>
    </row>
    <row r="79" spans="1:19" ht="19.5">
      <c r="A79" s="26" t="s">
        <v>161</v>
      </c>
      <c r="B79" s="23" t="s">
        <v>45</v>
      </c>
      <c r="C79" s="98">
        <v>18.899999999999999</v>
      </c>
      <c r="D79" s="24">
        <v>23</v>
      </c>
      <c r="E79" s="14">
        <v>55</v>
      </c>
      <c r="F79" s="14">
        <v>46</v>
      </c>
      <c r="G79" s="15">
        <f>SUM(E79+F79)</f>
        <v>101</v>
      </c>
      <c r="H79" s="16">
        <f>(G79-D79)</f>
        <v>78</v>
      </c>
      <c r="I79" s="14">
        <v>48</v>
      </c>
      <c r="J79" s="15">
        <v>46</v>
      </c>
      <c r="K79" s="15">
        <f>SUM(I79:J79)</f>
        <v>94</v>
      </c>
      <c r="L79" s="17">
        <f>+(K79-D79)</f>
        <v>71</v>
      </c>
      <c r="M79" s="28">
        <f>SUM(H79+L79)</f>
        <v>149</v>
      </c>
      <c r="N79" s="53">
        <f>+(G79+K79)</f>
        <v>195</v>
      </c>
      <c r="O79" s="57">
        <f>(N79-142)</f>
        <v>53</v>
      </c>
      <c r="Q79" s="55">
        <v>21435</v>
      </c>
      <c r="S79" s="56">
        <f t="shared" si="2"/>
        <v>67</v>
      </c>
    </row>
    <row r="80" spans="1:19" ht="19.5">
      <c r="A80" s="26" t="s">
        <v>171</v>
      </c>
      <c r="B80" s="23" t="s">
        <v>63</v>
      </c>
      <c r="C80" s="98">
        <v>21</v>
      </c>
      <c r="D80" s="24">
        <v>25</v>
      </c>
      <c r="E80" s="14">
        <v>51</v>
      </c>
      <c r="F80" s="14">
        <v>49</v>
      </c>
      <c r="G80" s="15">
        <f>SUM(E80+F80)</f>
        <v>100</v>
      </c>
      <c r="H80" s="16">
        <f>(G80-D80)</f>
        <v>75</v>
      </c>
      <c r="I80" s="14">
        <v>50</v>
      </c>
      <c r="J80" s="15">
        <v>45</v>
      </c>
      <c r="K80" s="15">
        <f>SUM(I80:J80)</f>
        <v>95</v>
      </c>
      <c r="L80" s="17">
        <f>+(K80-D80)</f>
        <v>70</v>
      </c>
      <c r="M80" s="28">
        <f>SUM(H80+L80)</f>
        <v>145</v>
      </c>
      <c r="N80" s="53">
        <f>+(G80+K80)</f>
        <v>195</v>
      </c>
      <c r="O80" s="57">
        <f>(N80-142)</f>
        <v>53</v>
      </c>
      <c r="Q80" s="55">
        <v>39643</v>
      </c>
      <c r="S80" s="56">
        <f t="shared" si="2"/>
        <v>17</v>
      </c>
    </row>
    <row r="81" spans="1:19" ht="19.5">
      <c r="A81" s="26" t="s">
        <v>145</v>
      </c>
      <c r="B81" s="23" t="s">
        <v>54</v>
      </c>
      <c r="C81" s="98">
        <v>16.100000000000001</v>
      </c>
      <c r="D81" s="24">
        <v>19</v>
      </c>
      <c r="E81" s="14">
        <v>52</v>
      </c>
      <c r="F81" s="14">
        <v>48</v>
      </c>
      <c r="G81" s="15">
        <f>SUM(E81+F81)</f>
        <v>100</v>
      </c>
      <c r="H81" s="16">
        <f>(G81-D81)</f>
        <v>81</v>
      </c>
      <c r="I81" s="14">
        <v>45</v>
      </c>
      <c r="J81" s="15">
        <v>52</v>
      </c>
      <c r="K81" s="15">
        <f>SUM(I81:J81)</f>
        <v>97</v>
      </c>
      <c r="L81" s="17">
        <f>+(K81-D81)</f>
        <v>78</v>
      </c>
      <c r="M81" s="28">
        <f>SUM(H81+L81)</f>
        <v>159</v>
      </c>
      <c r="N81" s="53">
        <f>+(G81+K81)</f>
        <v>197</v>
      </c>
      <c r="O81" s="57">
        <f>(N81-142)</f>
        <v>55</v>
      </c>
      <c r="Q81" s="55">
        <v>20847</v>
      </c>
      <c r="S81" s="56">
        <f t="shared" si="2"/>
        <v>68</v>
      </c>
    </row>
    <row r="82" spans="1:19" ht="19.5">
      <c r="A82" s="26" t="s">
        <v>157</v>
      </c>
      <c r="B82" s="23" t="s">
        <v>98</v>
      </c>
      <c r="C82" s="98">
        <v>18.3</v>
      </c>
      <c r="D82" s="24">
        <v>22</v>
      </c>
      <c r="E82" s="14">
        <v>46</v>
      </c>
      <c r="F82" s="14">
        <v>53</v>
      </c>
      <c r="G82" s="15">
        <f>SUM(E82+F82)</f>
        <v>99</v>
      </c>
      <c r="H82" s="16">
        <f>(G82-D82)</f>
        <v>77</v>
      </c>
      <c r="I82" s="14">
        <v>54</v>
      </c>
      <c r="J82" s="15">
        <v>44</v>
      </c>
      <c r="K82" s="15">
        <f>SUM(I82:J82)</f>
        <v>98</v>
      </c>
      <c r="L82" s="17">
        <f>+(K82-D82)</f>
        <v>76</v>
      </c>
      <c r="M82" s="28">
        <f>SUM(H82+L82)</f>
        <v>153</v>
      </c>
      <c r="N82" s="53">
        <f>+(G82+K82)</f>
        <v>197</v>
      </c>
      <c r="O82" s="57">
        <f>(N82-142)</f>
        <v>55</v>
      </c>
      <c r="Q82" s="55">
        <v>30456</v>
      </c>
      <c r="S82" s="56">
        <f t="shared" si="2"/>
        <v>42</v>
      </c>
    </row>
    <row r="83" spans="1:19" ht="19.5">
      <c r="A83" s="26" t="s">
        <v>121</v>
      </c>
      <c r="B83" s="23" t="s">
        <v>98</v>
      </c>
      <c r="C83" s="98">
        <v>12.9</v>
      </c>
      <c r="D83" s="24">
        <v>16</v>
      </c>
      <c r="E83" s="14">
        <v>47</v>
      </c>
      <c r="F83" s="14">
        <v>50</v>
      </c>
      <c r="G83" s="15">
        <f>SUM(E83+F83)</f>
        <v>97</v>
      </c>
      <c r="H83" s="16">
        <f>(G83-D83)</f>
        <v>81</v>
      </c>
      <c r="I83" s="14">
        <v>55</v>
      </c>
      <c r="J83" s="15">
        <v>45</v>
      </c>
      <c r="K83" s="15">
        <f>SUM(I83:J83)</f>
        <v>100</v>
      </c>
      <c r="L83" s="17">
        <f>+(K83-D83)</f>
        <v>84</v>
      </c>
      <c r="M83" s="28">
        <f>SUM(H83+L83)</f>
        <v>165</v>
      </c>
      <c r="N83" s="53">
        <f>+(G83+K83)</f>
        <v>197</v>
      </c>
      <c r="O83" s="57">
        <f>(N83-142)</f>
        <v>55</v>
      </c>
      <c r="Q83" s="55">
        <v>23559</v>
      </c>
      <c r="S83" s="56">
        <f t="shared" si="2"/>
        <v>61</v>
      </c>
    </row>
    <row r="84" spans="1:19" ht="19.5">
      <c r="A84" s="26" t="s">
        <v>114</v>
      </c>
      <c r="B84" s="23" t="s">
        <v>67</v>
      </c>
      <c r="C84" s="98">
        <v>12.3</v>
      </c>
      <c r="D84" s="24">
        <v>15</v>
      </c>
      <c r="E84" s="14">
        <v>50</v>
      </c>
      <c r="F84" s="14">
        <v>46</v>
      </c>
      <c r="G84" s="15">
        <f>SUM(E84+F84)</f>
        <v>96</v>
      </c>
      <c r="H84" s="16">
        <f>(G84-D84)</f>
        <v>81</v>
      </c>
      <c r="I84" s="14">
        <v>53</v>
      </c>
      <c r="J84" s="15">
        <v>48</v>
      </c>
      <c r="K84" s="15">
        <f>SUM(I84:J84)</f>
        <v>101</v>
      </c>
      <c r="L84" s="17">
        <f>+(K84-D84)</f>
        <v>86</v>
      </c>
      <c r="M84" s="28">
        <f>SUM(H84+L84)</f>
        <v>167</v>
      </c>
      <c r="N84" s="53">
        <f>+(G84+K84)</f>
        <v>197</v>
      </c>
      <c r="O84" s="57">
        <f>(N84-142)</f>
        <v>55</v>
      </c>
      <c r="Q84" s="55">
        <v>23480</v>
      </c>
      <c r="S84" s="56">
        <f t="shared" si="2"/>
        <v>61</v>
      </c>
    </row>
    <row r="85" spans="1:19" ht="19.5">
      <c r="A85" s="26" t="s">
        <v>122</v>
      </c>
      <c r="B85" s="23" t="s">
        <v>49</v>
      </c>
      <c r="C85" s="98">
        <v>13.1</v>
      </c>
      <c r="D85" s="24">
        <v>16</v>
      </c>
      <c r="E85" s="14">
        <v>52</v>
      </c>
      <c r="F85" s="14">
        <v>54</v>
      </c>
      <c r="G85" s="15">
        <f>SUM(E85+F85)</f>
        <v>106</v>
      </c>
      <c r="H85" s="16">
        <f>(G85-D85)</f>
        <v>90</v>
      </c>
      <c r="I85" s="14">
        <v>47</v>
      </c>
      <c r="J85" s="15">
        <v>45</v>
      </c>
      <c r="K85" s="15">
        <f>SUM(I85:J85)</f>
        <v>92</v>
      </c>
      <c r="L85" s="17">
        <f>+(K85-D85)</f>
        <v>76</v>
      </c>
      <c r="M85" s="28">
        <f>SUM(H85+L85)</f>
        <v>166</v>
      </c>
      <c r="N85" s="53">
        <f>+(G85+K85)</f>
        <v>198</v>
      </c>
      <c r="O85" s="57">
        <f>(N85-142)</f>
        <v>56</v>
      </c>
      <c r="Q85" s="55">
        <v>19278</v>
      </c>
      <c r="S85" s="56">
        <f t="shared" si="2"/>
        <v>73</v>
      </c>
    </row>
    <row r="86" spans="1:19" ht="19.5">
      <c r="A86" s="26" t="s">
        <v>135</v>
      </c>
      <c r="B86" s="23" t="s">
        <v>67</v>
      </c>
      <c r="C86" s="98">
        <v>14.5</v>
      </c>
      <c r="D86" s="24">
        <v>18</v>
      </c>
      <c r="E86" s="14">
        <v>48</v>
      </c>
      <c r="F86" s="14">
        <v>51</v>
      </c>
      <c r="G86" s="15">
        <f>SUM(E86+F86)</f>
        <v>99</v>
      </c>
      <c r="H86" s="16">
        <f>(G86-D86)</f>
        <v>81</v>
      </c>
      <c r="I86" s="14">
        <v>46</v>
      </c>
      <c r="J86" s="15">
        <v>53</v>
      </c>
      <c r="K86" s="15">
        <f>SUM(I86:J86)</f>
        <v>99</v>
      </c>
      <c r="L86" s="17">
        <f>+(K86-D86)</f>
        <v>81</v>
      </c>
      <c r="M86" s="28">
        <f>SUM(H86+L86)</f>
        <v>162</v>
      </c>
      <c r="N86" s="53">
        <f>+(G86+K86)</f>
        <v>198</v>
      </c>
      <c r="O86" s="57">
        <f>(N86-142)</f>
        <v>56</v>
      </c>
      <c r="Q86" s="55">
        <v>26058</v>
      </c>
      <c r="S86" s="56">
        <f t="shared" si="2"/>
        <v>54</v>
      </c>
    </row>
    <row r="87" spans="1:19" ht="19.5">
      <c r="A87" s="26" t="s">
        <v>158</v>
      </c>
      <c r="B87" s="23" t="s">
        <v>45</v>
      </c>
      <c r="C87" s="98">
        <v>18.3</v>
      </c>
      <c r="D87" s="24">
        <v>22</v>
      </c>
      <c r="E87" s="14">
        <v>45</v>
      </c>
      <c r="F87" s="14">
        <v>48</v>
      </c>
      <c r="G87" s="15">
        <f>SUM(E87+F87)</f>
        <v>93</v>
      </c>
      <c r="H87" s="16">
        <f>(G87-D87)</f>
        <v>71</v>
      </c>
      <c r="I87" s="14">
        <v>56</v>
      </c>
      <c r="J87" s="15">
        <v>49</v>
      </c>
      <c r="K87" s="15">
        <f>SUM(I87:J87)</f>
        <v>105</v>
      </c>
      <c r="L87" s="17">
        <f>+(K87-D87)</f>
        <v>83</v>
      </c>
      <c r="M87" s="28">
        <f>SUM(H87+L87)</f>
        <v>154</v>
      </c>
      <c r="N87" s="53">
        <f>+(G87+K87)</f>
        <v>198</v>
      </c>
      <c r="O87" s="57">
        <f>(N87-142)</f>
        <v>56</v>
      </c>
      <c r="Q87" s="55">
        <v>28799</v>
      </c>
      <c r="S87" s="56">
        <f t="shared" si="2"/>
        <v>47</v>
      </c>
    </row>
    <row r="88" spans="1:19" ht="19.5">
      <c r="A88" s="26" t="s">
        <v>162</v>
      </c>
      <c r="B88" s="23" t="s">
        <v>45</v>
      </c>
      <c r="C88" s="98">
        <v>19.7</v>
      </c>
      <c r="D88" s="24">
        <v>24</v>
      </c>
      <c r="E88" s="14">
        <v>51</v>
      </c>
      <c r="F88" s="14">
        <v>53</v>
      </c>
      <c r="G88" s="15">
        <f>SUM(E88+F88)</f>
        <v>104</v>
      </c>
      <c r="H88" s="16">
        <f>(G88-D88)</f>
        <v>80</v>
      </c>
      <c r="I88" s="14">
        <v>44</v>
      </c>
      <c r="J88" s="15">
        <v>51</v>
      </c>
      <c r="K88" s="15">
        <f>SUM(I88:J88)</f>
        <v>95</v>
      </c>
      <c r="L88" s="17">
        <f>+(K88-D88)</f>
        <v>71</v>
      </c>
      <c r="M88" s="28">
        <f>SUM(H88+L88)</f>
        <v>151</v>
      </c>
      <c r="N88" s="53">
        <f>+(G88+K88)</f>
        <v>199</v>
      </c>
      <c r="O88" s="57">
        <f>(N88-142)</f>
        <v>57</v>
      </c>
      <c r="Q88" s="55">
        <v>20383</v>
      </c>
      <c r="S88" s="56">
        <f t="shared" si="2"/>
        <v>70</v>
      </c>
    </row>
    <row r="89" spans="1:19" ht="19.5">
      <c r="A89" s="26" t="s">
        <v>127</v>
      </c>
      <c r="B89" s="23" t="s">
        <v>51</v>
      </c>
      <c r="C89" s="98">
        <v>13.4</v>
      </c>
      <c r="D89" s="24">
        <v>16</v>
      </c>
      <c r="E89" s="14">
        <v>50</v>
      </c>
      <c r="F89" s="14">
        <v>51</v>
      </c>
      <c r="G89" s="15">
        <f>SUM(E89+F89)</f>
        <v>101</v>
      </c>
      <c r="H89" s="16">
        <f>(G89-D89)</f>
        <v>85</v>
      </c>
      <c r="I89" s="14">
        <v>50</v>
      </c>
      <c r="J89" s="15">
        <v>48</v>
      </c>
      <c r="K89" s="15">
        <f>SUM(I89:J89)</f>
        <v>98</v>
      </c>
      <c r="L89" s="17">
        <f>+(K89-D89)</f>
        <v>82</v>
      </c>
      <c r="M89" s="28">
        <f>SUM(H89+L89)</f>
        <v>167</v>
      </c>
      <c r="N89" s="53">
        <f>+(G89+K89)</f>
        <v>199</v>
      </c>
      <c r="O89" s="57">
        <f>(N89-142)</f>
        <v>57</v>
      </c>
      <c r="Q89" s="55">
        <v>26053</v>
      </c>
      <c r="S89" s="56">
        <f t="shared" si="2"/>
        <v>54</v>
      </c>
    </row>
    <row r="90" spans="1:19" ht="19.5">
      <c r="A90" s="26" t="s">
        <v>139</v>
      </c>
      <c r="B90" s="23" t="s">
        <v>54</v>
      </c>
      <c r="C90" s="98">
        <v>15.2</v>
      </c>
      <c r="D90" s="24">
        <v>18</v>
      </c>
      <c r="E90" s="14">
        <v>50</v>
      </c>
      <c r="F90" s="14">
        <v>50</v>
      </c>
      <c r="G90" s="15">
        <f>SUM(E90+F90)</f>
        <v>100</v>
      </c>
      <c r="H90" s="16">
        <f>(G90-D90)</f>
        <v>82</v>
      </c>
      <c r="I90" s="14">
        <v>54</v>
      </c>
      <c r="J90" s="15">
        <v>46</v>
      </c>
      <c r="K90" s="15">
        <f>SUM(I90:J90)</f>
        <v>100</v>
      </c>
      <c r="L90" s="17">
        <f>+(K90-D90)</f>
        <v>82</v>
      </c>
      <c r="M90" s="28">
        <f>SUM(H90+L90)</f>
        <v>164</v>
      </c>
      <c r="N90" s="53">
        <f>+(G90+K90)</f>
        <v>200</v>
      </c>
      <c r="O90" s="57">
        <f>(N90-142)</f>
        <v>58</v>
      </c>
      <c r="Q90" s="55">
        <v>24521</v>
      </c>
      <c r="S90" s="56">
        <f t="shared" si="2"/>
        <v>58</v>
      </c>
    </row>
    <row r="91" spans="1:19" ht="19.5">
      <c r="A91" s="26" t="s">
        <v>160</v>
      </c>
      <c r="B91" s="23" t="s">
        <v>98</v>
      </c>
      <c r="C91" s="98">
        <v>18.7</v>
      </c>
      <c r="D91" s="24">
        <v>22</v>
      </c>
      <c r="E91" s="14">
        <v>52</v>
      </c>
      <c r="F91" s="14">
        <v>57</v>
      </c>
      <c r="G91" s="15">
        <f>SUM(E91+F91)</f>
        <v>109</v>
      </c>
      <c r="H91" s="16">
        <f>(G91-D91)</f>
        <v>87</v>
      </c>
      <c r="I91" s="14">
        <v>45</v>
      </c>
      <c r="J91" s="15">
        <v>47</v>
      </c>
      <c r="K91" s="15">
        <f>SUM(I91:J91)</f>
        <v>92</v>
      </c>
      <c r="L91" s="17">
        <f>+(K91-D91)</f>
        <v>70</v>
      </c>
      <c r="M91" s="28">
        <f>SUM(H91+L91)</f>
        <v>157</v>
      </c>
      <c r="N91" s="53">
        <f>+(G91+K91)</f>
        <v>201</v>
      </c>
      <c r="O91" s="57">
        <f>(N91-142)</f>
        <v>59</v>
      </c>
      <c r="Q91" s="55">
        <v>19075</v>
      </c>
      <c r="S91" s="56">
        <f t="shared" si="2"/>
        <v>73</v>
      </c>
    </row>
    <row r="92" spans="1:19" ht="19.5">
      <c r="A92" s="26" t="s">
        <v>172</v>
      </c>
      <c r="B92" s="23" t="s">
        <v>47</v>
      </c>
      <c r="C92" s="98">
        <v>21.2</v>
      </c>
      <c r="D92" s="24">
        <v>25</v>
      </c>
      <c r="E92" s="14">
        <v>51</v>
      </c>
      <c r="F92" s="14">
        <v>53</v>
      </c>
      <c r="G92" s="15">
        <f>SUM(E92+F92)</f>
        <v>104</v>
      </c>
      <c r="H92" s="16">
        <f>(G92-D92)</f>
        <v>79</v>
      </c>
      <c r="I92" s="14">
        <v>53</v>
      </c>
      <c r="J92" s="15">
        <v>45</v>
      </c>
      <c r="K92" s="15">
        <f>SUM(I92:J92)</f>
        <v>98</v>
      </c>
      <c r="L92" s="17">
        <f>+(K92-D92)</f>
        <v>73</v>
      </c>
      <c r="M92" s="28">
        <f>SUM(H92+L92)</f>
        <v>152</v>
      </c>
      <c r="N92" s="53">
        <f>+(G92+K92)</f>
        <v>202</v>
      </c>
      <c r="O92" s="57">
        <f>(N92-142)</f>
        <v>60</v>
      </c>
      <c r="Q92" s="55">
        <v>34249</v>
      </c>
      <c r="S92" s="56">
        <f t="shared" si="2"/>
        <v>32</v>
      </c>
    </row>
    <row r="93" spans="1:19" ht="19.5">
      <c r="A93" s="26" t="s">
        <v>131</v>
      </c>
      <c r="B93" s="23" t="s">
        <v>98</v>
      </c>
      <c r="C93" s="98">
        <v>14.1</v>
      </c>
      <c r="D93" s="24">
        <v>17</v>
      </c>
      <c r="E93" s="14">
        <v>52</v>
      </c>
      <c r="F93" s="14">
        <v>47</v>
      </c>
      <c r="G93" s="15">
        <f>SUM(E93+F93)</f>
        <v>99</v>
      </c>
      <c r="H93" s="16">
        <f>(G93-D93)</f>
        <v>82</v>
      </c>
      <c r="I93" s="14">
        <v>49</v>
      </c>
      <c r="J93" s="15">
        <v>54</v>
      </c>
      <c r="K93" s="15">
        <f>SUM(I93:J93)</f>
        <v>103</v>
      </c>
      <c r="L93" s="17">
        <f>+(K93-D93)</f>
        <v>86</v>
      </c>
      <c r="M93" s="28">
        <f>SUM(H93+L93)</f>
        <v>168</v>
      </c>
      <c r="N93" s="53">
        <f>+(G93+K93)</f>
        <v>202</v>
      </c>
      <c r="O93" s="57">
        <f>(N93-142)</f>
        <v>60</v>
      </c>
      <c r="Q93" s="55">
        <v>1</v>
      </c>
      <c r="S93" s="56">
        <f t="shared" si="2"/>
        <v>125</v>
      </c>
    </row>
    <row r="94" spans="1:19" ht="19.5">
      <c r="A94" s="26" t="s">
        <v>125</v>
      </c>
      <c r="B94" s="23" t="s">
        <v>98</v>
      </c>
      <c r="C94" s="98">
        <v>13.3</v>
      </c>
      <c r="D94" s="24">
        <v>16</v>
      </c>
      <c r="E94" s="14">
        <v>52</v>
      </c>
      <c r="F94" s="14">
        <v>52</v>
      </c>
      <c r="G94" s="15">
        <f>SUM(E94+F94)</f>
        <v>104</v>
      </c>
      <c r="H94" s="16">
        <f>(G94-D94)</f>
        <v>88</v>
      </c>
      <c r="I94" s="14">
        <v>49</v>
      </c>
      <c r="J94" s="15">
        <v>50</v>
      </c>
      <c r="K94" s="15">
        <f>SUM(I94:J94)</f>
        <v>99</v>
      </c>
      <c r="L94" s="17">
        <f>+(K94-D94)</f>
        <v>83</v>
      </c>
      <c r="M94" s="28">
        <f>SUM(H94+L94)</f>
        <v>171</v>
      </c>
      <c r="N94" s="53">
        <f>+(G94+K94)</f>
        <v>203</v>
      </c>
      <c r="O94" s="57">
        <f>(N94-142)</f>
        <v>61</v>
      </c>
      <c r="Q94" s="55">
        <v>29154</v>
      </c>
      <c r="S94" s="56">
        <f t="shared" si="2"/>
        <v>46</v>
      </c>
    </row>
    <row r="95" spans="1:19" ht="19.5">
      <c r="A95" s="26" t="s">
        <v>159</v>
      </c>
      <c r="B95" s="23" t="s">
        <v>45</v>
      </c>
      <c r="C95" s="98">
        <v>18.600000000000001</v>
      </c>
      <c r="D95" s="24">
        <v>22</v>
      </c>
      <c r="E95" s="14">
        <v>54</v>
      </c>
      <c r="F95" s="14">
        <v>50</v>
      </c>
      <c r="G95" s="15">
        <f>SUM(E95+F95)</f>
        <v>104</v>
      </c>
      <c r="H95" s="16">
        <f>(G95-D95)</f>
        <v>82</v>
      </c>
      <c r="I95" s="14">
        <v>50</v>
      </c>
      <c r="J95" s="15">
        <v>49</v>
      </c>
      <c r="K95" s="15">
        <f>SUM(I95:J95)</f>
        <v>99</v>
      </c>
      <c r="L95" s="17">
        <f>+(K95-D95)</f>
        <v>77</v>
      </c>
      <c r="M95" s="28">
        <f>SUM(H95+L95)</f>
        <v>159</v>
      </c>
      <c r="N95" s="53">
        <f>+(G95+K95)</f>
        <v>203</v>
      </c>
      <c r="O95" s="57">
        <f>(N95-142)</f>
        <v>61</v>
      </c>
      <c r="Q95" s="55">
        <v>25115</v>
      </c>
      <c r="S95" s="56">
        <f t="shared" si="2"/>
        <v>57</v>
      </c>
    </row>
    <row r="96" spans="1:19" ht="19.5">
      <c r="A96" s="26" t="s">
        <v>167</v>
      </c>
      <c r="B96" s="23" t="s">
        <v>45</v>
      </c>
      <c r="C96" s="98">
        <v>20.5</v>
      </c>
      <c r="D96" s="24">
        <v>25</v>
      </c>
      <c r="E96" s="14">
        <v>53</v>
      </c>
      <c r="F96" s="14">
        <v>50</v>
      </c>
      <c r="G96" s="15">
        <f>SUM(E96+F96)</f>
        <v>103</v>
      </c>
      <c r="H96" s="16">
        <f>(G96-D96)</f>
        <v>78</v>
      </c>
      <c r="I96" s="14">
        <v>51</v>
      </c>
      <c r="J96" s="15">
        <v>49</v>
      </c>
      <c r="K96" s="15">
        <f>SUM(I96:J96)</f>
        <v>100</v>
      </c>
      <c r="L96" s="17">
        <f>+(K96-D96)</f>
        <v>75</v>
      </c>
      <c r="M96" s="28">
        <f>SUM(H96+L96)</f>
        <v>153</v>
      </c>
      <c r="N96" s="53">
        <f>+(G96+K96)</f>
        <v>203</v>
      </c>
      <c r="O96" s="57">
        <f>(N96-142)</f>
        <v>61</v>
      </c>
      <c r="Q96" s="55">
        <v>23426</v>
      </c>
      <c r="S96" s="56">
        <f t="shared" si="2"/>
        <v>61</v>
      </c>
    </row>
    <row r="97" spans="1:19" ht="19.5">
      <c r="A97" s="26" t="s">
        <v>150</v>
      </c>
      <c r="B97" s="23" t="s">
        <v>45</v>
      </c>
      <c r="C97" s="98">
        <v>16.8</v>
      </c>
      <c r="D97" s="24">
        <v>20</v>
      </c>
      <c r="E97" s="14">
        <v>50</v>
      </c>
      <c r="F97" s="14">
        <v>49</v>
      </c>
      <c r="G97" s="15">
        <f>SUM(E97+F97)</f>
        <v>99</v>
      </c>
      <c r="H97" s="16">
        <f>(G97-D97)</f>
        <v>79</v>
      </c>
      <c r="I97" s="14">
        <v>50</v>
      </c>
      <c r="J97" s="15">
        <v>56</v>
      </c>
      <c r="K97" s="15">
        <f>SUM(I97:J97)</f>
        <v>106</v>
      </c>
      <c r="L97" s="17">
        <f>+(K97-D97)</f>
        <v>86</v>
      </c>
      <c r="M97" s="28">
        <f>SUM(H97+L97)</f>
        <v>165</v>
      </c>
      <c r="N97" s="53">
        <f>+(G97+K97)</f>
        <v>205</v>
      </c>
      <c r="O97" s="57">
        <f>(N97-142)</f>
        <v>63</v>
      </c>
      <c r="Q97" s="55">
        <v>22754</v>
      </c>
      <c r="S97" s="56">
        <f t="shared" si="2"/>
        <v>63</v>
      </c>
    </row>
    <row r="98" spans="1:19" ht="19.5">
      <c r="A98" s="26" t="s">
        <v>179</v>
      </c>
      <c r="B98" s="23" t="s">
        <v>54</v>
      </c>
      <c r="C98" s="98">
        <v>24.5</v>
      </c>
      <c r="D98" s="24">
        <v>29</v>
      </c>
      <c r="E98" s="14">
        <v>50</v>
      </c>
      <c r="F98" s="14">
        <v>53</v>
      </c>
      <c r="G98" s="15">
        <f>SUM(E98+F98)</f>
        <v>103</v>
      </c>
      <c r="H98" s="16">
        <f>(G98-D98)</f>
        <v>74</v>
      </c>
      <c r="I98" s="14">
        <v>52</v>
      </c>
      <c r="J98" s="15">
        <v>51</v>
      </c>
      <c r="K98" s="15">
        <f>SUM(I98:J98)</f>
        <v>103</v>
      </c>
      <c r="L98" s="17">
        <f>+(K98-D98)</f>
        <v>74</v>
      </c>
      <c r="M98" s="28">
        <f>SUM(H98+L98)</f>
        <v>148</v>
      </c>
      <c r="N98" s="53">
        <f>+(G98+K98)</f>
        <v>206</v>
      </c>
      <c r="O98" s="57">
        <f>(N98-142)</f>
        <v>64</v>
      </c>
      <c r="Q98" s="55">
        <v>19068</v>
      </c>
      <c r="S98" s="56">
        <f t="shared" si="2"/>
        <v>73</v>
      </c>
    </row>
    <row r="99" spans="1:19" ht="19.5">
      <c r="A99" s="26" t="s">
        <v>166</v>
      </c>
      <c r="B99" s="23" t="s">
        <v>45</v>
      </c>
      <c r="C99" s="98">
        <v>20.100000000000001</v>
      </c>
      <c r="D99" s="24">
        <v>24</v>
      </c>
      <c r="E99" s="14">
        <v>56</v>
      </c>
      <c r="F99" s="14">
        <v>52</v>
      </c>
      <c r="G99" s="15">
        <f>SUM(E99+F99)</f>
        <v>108</v>
      </c>
      <c r="H99" s="16">
        <f>(G99-D99)</f>
        <v>84</v>
      </c>
      <c r="I99" s="14">
        <v>49</v>
      </c>
      <c r="J99" s="15">
        <v>50</v>
      </c>
      <c r="K99" s="15">
        <f>SUM(I99:J99)</f>
        <v>99</v>
      </c>
      <c r="L99" s="17">
        <f>+(K99-D99)</f>
        <v>75</v>
      </c>
      <c r="M99" s="28">
        <f>SUM(H99+L99)</f>
        <v>159</v>
      </c>
      <c r="N99" s="53">
        <f>+(G99+K99)</f>
        <v>207</v>
      </c>
      <c r="O99" s="57">
        <f>(N99-142)</f>
        <v>65</v>
      </c>
      <c r="Q99" s="55">
        <v>28087</v>
      </c>
      <c r="S99" s="56">
        <f t="shared" si="2"/>
        <v>49</v>
      </c>
    </row>
    <row r="100" spans="1:19" ht="19.5">
      <c r="A100" s="26" t="s">
        <v>147</v>
      </c>
      <c r="B100" s="23" t="s">
        <v>129</v>
      </c>
      <c r="C100" s="98">
        <v>16.2</v>
      </c>
      <c r="D100" s="24">
        <v>20</v>
      </c>
      <c r="E100" s="14">
        <v>51</v>
      </c>
      <c r="F100" s="14">
        <v>55</v>
      </c>
      <c r="G100" s="15">
        <f>SUM(E100+F100)</f>
        <v>106</v>
      </c>
      <c r="H100" s="16">
        <f>(G100-D100)</f>
        <v>86</v>
      </c>
      <c r="I100" s="14">
        <v>50</v>
      </c>
      <c r="J100" s="15">
        <v>54</v>
      </c>
      <c r="K100" s="15">
        <f>SUM(I100:J100)</f>
        <v>104</v>
      </c>
      <c r="L100" s="17">
        <f>+(K100-D100)</f>
        <v>84</v>
      </c>
      <c r="M100" s="28">
        <f>SUM(H100+L100)</f>
        <v>170</v>
      </c>
      <c r="N100" s="53">
        <f>+(G100+K100)</f>
        <v>210</v>
      </c>
      <c r="O100" s="57">
        <f>(N100-142)</f>
        <v>68</v>
      </c>
      <c r="Q100" s="55">
        <v>28750</v>
      </c>
      <c r="S100" s="56">
        <f t="shared" si="2"/>
        <v>47</v>
      </c>
    </row>
    <row r="101" spans="1:19" ht="19.5">
      <c r="A101" s="26" t="s">
        <v>169</v>
      </c>
      <c r="B101" s="23" t="s">
        <v>47</v>
      </c>
      <c r="C101" s="98">
        <v>20.8</v>
      </c>
      <c r="D101" s="24">
        <v>25</v>
      </c>
      <c r="E101" s="14">
        <v>53</v>
      </c>
      <c r="F101" s="14">
        <v>49</v>
      </c>
      <c r="G101" s="15">
        <f>SUM(E101+F101)</f>
        <v>102</v>
      </c>
      <c r="H101" s="16">
        <f>(G101-D101)</f>
        <v>77</v>
      </c>
      <c r="I101" s="14">
        <v>59</v>
      </c>
      <c r="J101" s="15">
        <v>51</v>
      </c>
      <c r="K101" s="15">
        <f>SUM(I101:J101)</f>
        <v>110</v>
      </c>
      <c r="L101" s="17">
        <f>+(K101-D101)</f>
        <v>85</v>
      </c>
      <c r="M101" s="28">
        <f>SUM(H101+L101)</f>
        <v>162</v>
      </c>
      <c r="N101" s="53">
        <f>+(G101+K101)</f>
        <v>212</v>
      </c>
      <c r="O101" s="57">
        <f>(N101-142)</f>
        <v>70</v>
      </c>
      <c r="Q101" s="55">
        <v>21134</v>
      </c>
      <c r="S101" s="56">
        <f t="shared" si="2"/>
        <v>68</v>
      </c>
    </row>
    <row r="102" spans="1:19" ht="19.5">
      <c r="A102" s="26" t="s">
        <v>164</v>
      </c>
      <c r="B102" s="23" t="s">
        <v>51</v>
      </c>
      <c r="C102" s="98">
        <v>19.8</v>
      </c>
      <c r="D102" s="24">
        <v>24</v>
      </c>
      <c r="E102" s="14">
        <v>55</v>
      </c>
      <c r="F102" s="14">
        <v>54</v>
      </c>
      <c r="G102" s="15">
        <f>SUM(E102+F102)</f>
        <v>109</v>
      </c>
      <c r="H102" s="16">
        <f>(G102-D102)</f>
        <v>85</v>
      </c>
      <c r="I102" s="14">
        <v>49</v>
      </c>
      <c r="J102" s="15">
        <v>55</v>
      </c>
      <c r="K102" s="15">
        <f>SUM(I102:J102)</f>
        <v>104</v>
      </c>
      <c r="L102" s="17">
        <f>+(K102-D102)</f>
        <v>80</v>
      </c>
      <c r="M102" s="28">
        <f>SUM(H102+L102)</f>
        <v>165</v>
      </c>
      <c r="N102" s="53">
        <f>+(G102+K102)</f>
        <v>213</v>
      </c>
      <c r="O102" s="57">
        <f>(N102-142)</f>
        <v>71</v>
      </c>
      <c r="Q102" s="55">
        <v>27736</v>
      </c>
      <c r="S102" s="56">
        <f t="shared" si="2"/>
        <v>50</v>
      </c>
    </row>
    <row r="103" spans="1:19" ht="19.5">
      <c r="A103" s="26" t="s">
        <v>154</v>
      </c>
      <c r="B103" s="23" t="s">
        <v>129</v>
      </c>
      <c r="C103" s="98">
        <v>17.600000000000001</v>
      </c>
      <c r="D103" s="24">
        <v>21</v>
      </c>
      <c r="E103" s="14">
        <v>55</v>
      </c>
      <c r="F103" s="14">
        <v>61</v>
      </c>
      <c r="G103" s="15">
        <f>SUM(E103+F103)</f>
        <v>116</v>
      </c>
      <c r="H103" s="16">
        <f>(G103-D103)</f>
        <v>95</v>
      </c>
      <c r="I103" s="14">
        <v>47</v>
      </c>
      <c r="J103" s="15">
        <v>53</v>
      </c>
      <c r="K103" s="15">
        <f>SUM(I103:J103)</f>
        <v>100</v>
      </c>
      <c r="L103" s="17">
        <f>+(K103-D103)</f>
        <v>79</v>
      </c>
      <c r="M103" s="28">
        <f>SUM(H103+L103)</f>
        <v>174</v>
      </c>
      <c r="N103" s="53">
        <f>+(G103+K103)</f>
        <v>216</v>
      </c>
      <c r="O103" s="57">
        <f>(N103-142)</f>
        <v>74</v>
      </c>
      <c r="Q103" s="55">
        <v>22977</v>
      </c>
      <c r="S103" s="56">
        <f t="shared" si="2"/>
        <v>63</v>
      </c>
    </row>
    <row r="104" spans="1:19" ht="19.5">
      <c r="A104" s="26" t="s">
        <v>180</v>
      </c>
      <c r="B104" s="23" t="s">
        <v>67</v>
      </c>
      <c r="C104" s="98">
        <v>24.9</v>
      </c>
      <c r="D104" s="24">
        <v>30</v>
      </c>
      <c r="E104" s="14">
        <v>58</v>
      </c>
      <c r="F104" s="14">
        <v>50</v>
      </c>
      <c r="G104" s="15">
        <f>SUM(E104+F104)</f>
        <v>108</v>
      </c>
      <c r="H104" s="16">
        <f>(G104-D104)</f>
        <v>78</v>
      </c>
      <c r="I104" s="14">
        <v>57</v>
      </c>
      <c r="J104" s="15">
        <v>51</v>
      </c>
      <c r="K104" s="15">
        <f>SUM(I104:J104)</f>
        <v>108</v>
      </c>
      <c r="L104" s="17">
        <f>+(K104-D104)</f>
        <v>78</v>
      </c>
      <c r="M104" s="28">
        <f>SUM(H104+L104)</f>
        <v>156</v>
      </c>
      <c r="N104" s="53">
        <f>+(G104+K104)</f>
        <v>216</v>
      </c>
      <c r="O104" s="57">
        <f>(N104-142)</f>
        <v>74</v>
      </c>
      <c r="Q104" s="55">
        <v>19666</v>
      </c>
      <c r="S104" s="56">
        <f t="shared" si="2"/>
        <v>72</v>
      </c>
    </row>
    <row r="105" spans="1:19" ht="19.5">
      <c r="A105" s="26" t="s">
        <v>128</v>
      </c>
      <c r="B105" s="23" t="s">
        <v>129</v>
      </c>
      <c r="C105" s="98">
        <v>13.5</v>
      </c>
      <c r="D105" s="24">
        <v>16</v>
      </c>
      <c r="E105" s="14">
        <v>55</v>
      </c>
      <c r="F105" s="14">
        <v>49</v>
      </c>
      <c r="G105" s="15">
        <f>SUM(E105+F105)</f>
        <v>104</v>
      </c>
      <c r="H105" s="16">
        <f>(G105-D105)</f>
        <v>88</v>
      </c>
      <c r="I105" s="14">
        <v>50</v>
      </c>
      <c r="J105" s="15">
        <v>63</v>
      </c>
      <c r="K105" s="15">
        <f>SUM(I105:J105)</f>
        <v>113</v>
      </c>
      <c r="L105" s="17">
        <f>+(K105-D105)</f>
        <v>97</v>
      </c>
      <c r="M105" s="28">
        <f>SUM(H105+L105)</f>
        <v>185</v>
      </c>
      <c r="N105" s="53">
        <f>+(G105+K105)</f>
        <v>217</v>
      </c>
      <c r="O105" s="57">
        <f>(N105-142)</f>
        <v>75</v>
      </c>
      <c r="Q105" s="55">
        <v>19717</v>
      </c>
      <c r="S105" s="56">
        <f t="shared" si="2"/>
        <v>72</v>
      </c>
    </row>
    <row r="106" spans="1:19" ht="19.5">
      <c r="A106" s="26" t="s">
        <v>175</v>
      </c>
      <c r="B106" s="23" t="s">
        <v>129</v>
      </c>
      <c r="C106" s="98">
        <v>23</v>
      </c>
      <c r="D106" s="24">
        <v>27</v>
      </c>
      <c r="E106" s="14">
        <v>56</v>
      </c>
      <c r="F106" s="14">
        <v>60</v>
      </c>
      <c r="G106" s="15">
        <f>SUM(E106+F106)</f>
        <v>116</v>
      </c>
      <c r="H106" s="16">
        <f>(G106-D106)</f>
        <v>89</v>
      </c>
      <c r="I106" s="14">
        <v>48</v>
      </c>
      <c r="J106" s="15">
        <v>56</v>
      </c>
      <c r="K106" s="15">
        <f>SUM(I106:J106)</f>
        <v>104</v>
      </c>
      <c r="L106" s="17">
        <f>+(K106-D106)</f>
        <v>77</v>
      </c>
      <c r="M106" s="28">
        <f>SUM(H106+L106)</f>
        <v>166</v>
      </c>
      <c r="N106" s="53">
        <f>+(G106+K106)</f>
        <v>220</v>
      </c>
      <c r="O106" s="57">
        <f>(N106-142)</f>
        <v>78</v>
      </c>
      <c r="Q106" s="55">
        <v>21213</v>
      </c>
      <c r="S106" s="56">
        <f t="shared" si="2"/>
        <v>67</v>
      </c>
    </row>
    <row r="107" spans="1:19" ht="19.5">
      <c r="A107" s="26" t="s">
        <v>176</v>
      </c>
      <c r="B107" s="23" t="s">
        <v>63</v>
      </c>
      <c r="C107" s="98">
        <v>23.1</v>
      </c>
      <c r="D107" s="24">
        <v>28</v>
      </c>
      <c r="E107" s="14">
        <v>57</v>
      </c>
      <c r="F107" s="14">
        <v>53</v>
      </c>
      <c r="G107" s="15">
        <f>SUM(E107+F107)</f>
        <v>110</v>
      </c>
      <c r="H107" s="16">
        <f>(G107-D107)</f>
        <v>82</v>
      </c>
      <c r="I107" s="14">
        <v>59</v>
      </c>
      <c r="J107" s="15">
        <v>51</v>
      </c>
      <c r="K107" s="15">
        <f>SUM(I107:J107)</f>
        <v>110</v>
      </c>
      <c r="L107" s="17">
        <f>+(K107-D107)</f>
        <v>82</v>
      </c>
      <c r="M107" s="28">
        <f>SUM(H107+L107)</f>
        <v>164</v>
      </c>
      <c r="N107" s="53">
        <f>+(G107+K107)</f>
        <v>220</v>
      </c>
      <c r="O107" s="57">
        <f>(N107-142)</f>
        <v>78</v>
      </c>
      <c r="Q107" s="55">
        <v>24405</v>
      </c>
      <c r="S107" s="56">
        <f t="shared" si="2"/>
        <v>59</v>
      </c>
    </row>
    <row r="108" spans="1:19" ht="19.5">
      <c r="A108" s="26" t="s">
        <v>170</v>
      </c>
      <c r="B108" s="23" t="s">
        <v>129</v>
      </c>
      <c r="C108" s="98">
        <v>20.8</v>
      </c>
      <c r="D108" s="24">
        <v>25</v>
      </c>
      <c r="E108" s="14">
        <v>58</v>
      </c>
      <c r="F108" s="14">
        <v>52</v>
      </c>
      <c r="G108" s="15">
        <f>SUM(E108+F108)</f>
        <v>110</v>
      </c>
      <c r="H108" s="16">
        <f>(G108-D108)</f>
        <v>85</v>
      </c>
      <c r="I108" s="14">
        <v>52</v>
      </c>
      <c r="J108" s="15">
        <v>58</v>
      </c>
      <c r="K108" s="15">
        <f>SUM(I108:J108)</f>
        <v>110</v>
      </c>
      <c r="L108" s="17">
        <f>+(K108-D108)</f>
        <v>85</v>
      </c>
      <c r="M108" s="28">
        <f>SUM(H108+L108)</f>
        <v>170</v>
      </c>
      <c r="N108" s="53">
        <f>+(G108+K108)</f>
        <v>220</v>
      </c>
      <c r="O108" s="57">
        <f>(N108-142)</f>
        <v>78</v>
      </c>
      <c r="Q108" s="55">
        <v>24566</v>
      </c>
      <c r="S108" s="56">
        <f t="shared" si="2"/>
        <v>58</v>
      </c>
    </row>
    <row r="109" spans="1:19" ht="19.5">
      <c r="A109" s="26" t="s">
        <v>178</v>
      </c>
      <c r="B109" s="23" t="s">
        <v>45</v>
      </c>
      <c r="C109" s="98">
        <v>24.1</v>
      </c>
      <c r="D109" s="24">
        <v>29</v>
      </c>
      <c r="E109" s="14">
        <v>50</v>
      </c>
      <c r="F109" s="14">
        <v>57</v>
      </c>
      <c r="G109" s="15">
        <f>SUM(E109+F109)</f>
        <v>107</v>
      </c>
      <c r="H109" s="16">
        <f>(G109-D109)</f>
        <v>78</v>
      </c>
      <c r="I109" s="14">
        <v>59</v>
      </c>
      <c r="J109" s="15">
        <v>54</v>
      </c>
      <c r="K109" s="15">
        <f>SUM(I109:J109)</f>
        <v>113</v>
      </c>
      <c r="L109" s="17">
        <f>+(K109-D109)</f>
        <v>84</v>
      </c>
      <c r="M109" s="28">
        <f>SUM(H109+L109)</f>
        <v>162</v>
      </c>
      <c r="N109" s="53">
        <f>+(G109+K109)</f>
        <v>220</v>
      </c>
      <c r="O109" s="57">
        <f>(N109-142)</f>
        <v>78</v>
      </c>
      <c r="Q109" s="55">
        <v>24032</v>
      </c>
      <c r="S109" s="56">
        <f t="shared" si="2"/>
        <v>60</v>
      </c>
    </row>
    <row r="110" spans="1:19" ht="19.5">
      <c r="A110" s="26" t="s">
        <v>174</v>
      </c>
      <c r="B110" s="23" t="s">
        <v>51</v>
      </c>
      <c r="C110" s="98">
        <v>22</v>
      </c>
      <c r="D110" s="24">
        <v>26</v>
      </c>
      <c r="E110" s="14">
        <v>54</v>
      </c>
      <c r="F110" s="14">
        <v>58</v>
      </c>
      <c r="G110" s="15">
        <f>SUM(E110+F110)</f>
        <v>112</v>
      </c>
      <c r="H110" s="16">
        <f>(G110-D110)</f>
        <v>86</v>
      </c>
      <c r="I110" s="14">
        <v>56</v>
      </c>
      <c r="J110" s="15">
        <v>55</v>
      </c>
      <c r="K110" s="15">
        <f>SUM(I110:J110)</f>
        <v>111</v>
      </c>
      <c r="L110" s="17">
        <f>+(K110-D110)</f>
        <v>85</v>
      </c>
      <c r="M110" s="28">
        <f>SUM(H110+L110)</f>
        <v>171</v>
      </c>
      <c r="N110" s="53">
        <f>+(G110+K110)</f>
        <v>223</v>
      </c>
      <c r="O110" s="57">
        <f>(N110-142)</f>
        <v>81</v>
      </c>
      <c r="Q110" s="55">
        <v>21829</v>
      </c>
      <c r="S110" s="56">
        <f t="shared" si="2"/>
        <v>66</v>
      </c>
    </row>
    <row r="111" spans="1:19" ht="19.5" thickBot="1">
      <c r="D111" s="1"/>
      <c r="E111" s="1"/>
      <c r="F111" s="1"/>
      <c r="G111" s="1"/>
      <c r="H111" s="1"/>
      <c r="I111" s="1"/>
      <c r="J111" s="1"/>
      <c r="K111" s="1"/>
    </row>
    <row r="112" spans="1:19" ht="20.25" thickBot="1">
      <c r="A112" s="137" t="s">
        <v>22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9"/>
      <c r="O112" s="33" t="s">
        <v>23</v>
      </c>
    </row>
    <row r="113" spans="1:19" s="49" customFormat="1" ht="20.25" thickBot="1">
      <c r="A113" s="4" t="s">
        <v>12</v>
      </c>
      <c r="B113" s="5" t="s">
        <v>8</v>
      </c>
      <c r="C113" s="5"/>
      <c r="D113" s="4" t="s">
        <v>1</v>
      </c>
      <c r="E113" s="4" t="s">
        <v>2</v>
      </c>
      <c r="F113" s="4" t="s">
        <v>3</v>
      </c>
      <c r="G113" s="4" t="s">
        <v>4</v>
      </c>
      <c r="H113" s="31" t="s">
        <v>11</v>
      </c>
      <c r="I113" s="4" t="s">
        <v>2</v>
      </c>
      <c r="J113" s="4" t="s">
        <v>3</v>
      </c>
      <c r="K113" s="4" t="s">
        <v>4</v>
      </c>
      <c r="L113" s="31" t="s">
        <v>11</v>
      </c>
      <c r="M113" s="31"/>
      <c r="N113" s="4" t="s">
        <v>10</v>
      </c>
      <c r="O113" s="34" t="s">
        <v>24</v>
      </c>
      <c r="S113" s="4" t="s">
        <v>20</v>
      </c>
    </row>
    <row r="114" spans="1:19" ht="19.5">
      <c r="A114" s="26" t="s">
        <v>183</v>
      </c>
      <c r="B114" s="23" t="s">
        <v>51</v>
      </c>
      <c r="C114" s="98">
        <v>1.4</v>
      </c>
      <c r="D114" s="24">
        <v>1</v>
      </c>
      <c r="E114" s="14">
        <v>35</v>
      </c>
      <c r="F114" s="14">
        <v>39</v>
      </c>
      <c r="G114" s="15">
        <f t="shared" ref="G114:G117" si="3">SUM(E114+F114)</f>
        <v>74</v>
      </c>
      <c r="H114" s="16">
        <f t="shared" ref="H114:H127" si="4">(G114-D114)</f>
        <v>73</v>
      </c>
      <c r="I114" s="14">
        <v>36</v>
      </c>
      <c r="J114" s="15">
        <v>36</v>
      </c>
      <c r="K114" s="52">
        <f t="shared" ref="K114:K127" si="5">SUM(I114:J114)</f>
        <v>72</v>
      </c>
      <c r="L114" s="51" t="s">
        <v>11</v>
      </c>
      <c r="M114" s="66"/>
      <c r="N114" s="53">
        <f t="shared" ref="N114:N127" si="6">G114+K114</f>
        <v>146</v>
      </c>
      <c r="O114" s="54">
        <f t="shared" ref="O114:O123" si="7">(N114-144)</f>
        <v>2</v>
      </c>
      <c r="Q114" s="55">
        <v>30405</v>
      </c>
      <c r="S114" s="56">
        <f t="shared" ref="S114:S123" si="8" xml:space="preserve"> DATEDIF(Q114,$S$7,"y")</f>
        <v>42</v>
      </c>
    </row>
    <row r="115" spans="1:19" ht="19.5">
      <c r="A115" s="26" t="s">
        <v>182</v>
      </c>
      <c r="B115" s="23" t="s">
        <v>54</v>
      </c>
      <c r="C115" s="98">
        <v>0.6</v>
      </c>
      <c r="D115" s="24">
        <v>1</v>
      </c>
      <c r="E115" s="14">
        <v>38</v>
      </c>
      <c r="F115" s="14">
        <v>43</v>
      </c>
      <c r="G115" s="15">
        <f t="shared" si="3"/>
        <v>81</v>
      </c>
      <c r="H115" s="16">
        <f t="shared" si="4"/>
        <v>80</v>
      </c>
      <c r="I115" s="14">
        <v>40</v>
      </c>
      <c r="J115" s="15">
        <v>40</v>
      </c>
      <c r="K115" s="52">
        <f t="shared" si="5"/>
        <v>80</v>
      </c>
      <c r="L115" s="51" t="s">
        <v>11</v>
      </c>
      <c r="M115" s="66"/>
      <c r="N115" s="53">
        <f t="shared" si="6"/>
        <v>161</v>
      </c>
      <c r="O115" s="54">
        <f t="shared" si="7"/>
        <v>17</v>
      </c>
      <c r="Q115" s="55">
        <v>25922</v>
      </c>
      <c r="S115" s="56">
        <f t="shared" si="8"/>
        <v>55</v>
      </c>
    </row>
    <row r="116" spans="1:19" ht="19.5">
      <c r="A116" s="26" t="s">
        <v>184</v>
      </c>
      <c r="B116" s="23" t="s">
        <v>43</v>
      </c>
      <c r="C116" s="98">
        <v>1.1000000000000001</v>
      </c>
      <c r="D116" s="24">
        <v>1</v>
      </c>
      <c r="E116" s="14">
        <v>43</v>
      </c>
      <c r="F116" s="14">
        <v>39</v>
      </c>
      <c r="G116" s="15">
        <f t="shared" si="3"/>
        <v>82</v>
      </c>
      <c r="H116" s="16">
        <f t="shared" si="4"/>
        <v>81</v>
      </c>
      <c r="I116" s="14">
        <v>39</v>
      </c>
      <c r="J116" s="15">
        <v>43</v>
      </c>
      <c r="K116" s="52">
        <f t="shared" si="5"/>
        <v>82</v>
      </c>
      <c r="L116" s="51" t="s">
        <v>11</v>
      </c>
      <c r="M116" s="66"/>
      <c r="N116" s="53">
        <f t="shared" si="6"/>
        <v>164</v>
      </c>
      <c r="O116" s="54">
        <f t="shared" si="7"/>
        <v>20</v>
      </c>
      <c r="Q116" s="55">
        <v>36413</v>
      </c>
      <c r="S116" s="56">
        <f t="shared" si="8"/>
        <v>26</v>
      </c>
    </row>
    <row r="117" spans="1:19" ht="19.5">
      <c r="A117" s="26" t="s">
        <v>185</v>
      </c>
      <c r="B117" s="23" t="s">
        <v>54</v>
      </c>
      <c r="C117" s="98">
        <v>2.7</v>
      </c>
      <c r="D117" s="24">
        <v>3</v>
      </c>
      <c r="E117" s="14">
        <v>44</v>
      </c>
      <c r="F117" s="14">
        <v>39</v>
      </c>
      <c r="G117" s="15">
        <f t="shared" si="3"/>
        <v>83</v>
      </c>
      <c r="H117" s="16">
        <f t="shared" si="4"/>
        <v>80</v>
      </c>
      <c r="I117" s="14">
        <v>42</v>
      </c>
      <c r="J117" s="15">
        <v>44</v>
      </c>
      <c r="K117" s="52">
        <f t="shared" si="5"/>
        <v>86</v>
      </c>
      <c r="L117" s="51" t="s">
        <v>11</v>
      </c>
      <c r="M117" s="66"/>
      <c r="N117" s="53">
        <f t="shared" si="6"/>
        <v>169</v>
      </c>
      <c r="O117" s="54">
        <f t="shared" si="7"/>
        <v>25</v>
      </c>
      <c r="Q117" s="55">
        <v>33060</v>
      </c>
      <c r="S117" s="56">
        <f t="shared" si="8"/>
        <v>35</v>
      </c>
    </row>
    <row r="118" spans="1:19" ht="19.5">
      <c r="A118" s="26" t="s">
        <v>189</v>
      </c>
      <c r="B118" s="23" t="s">
        <v>82</v>
      </c>
      <c r="C118" s="98">
        <v>9.5</v>
      </c>
      <c r="D118" s="24">
        <v>11</v>
      </c>
      <c r="E118" s="14">
        <v>42</v>
      </c>
      <c r="F118" s="14">
        <v>42</v>
      </c>
      <c r="G118" s="15">
        <f t="shared" ref="G118:G127" si="9">SUM(E118+F118)</f>
        <v>84</v>
      </c>
      <c r="H118" s="16">
        <f t="shared" si="4"/>
        <v>73</v>
      </c>
      <c r="I118" s="14">
        <v>41</v>
      </c>
      <c r="J118" s="15">
        <v>46</v>
      </c>
      <c r="K118" s="52">
        <f t="shared" si="5"/>
        <v>87</v>
      </c>
      <c r="L118" s="51" t="s">
        <v>11</v>
      </c>
      <c r="M118" s="66"/>
      <c r="N118" s="53">
        <f t="shared" si="6"/>
        <v>171</v>
      </c>
      <c r="O118" s="54">
        <f t="shared" si="7"/>
        <v>27</v>
      </c>
      <c r="Q118" s="55">
        <v>40917</v>
      </c>
      <c r="S118" s="56">
        <f t="shared" si="8"/>
        <v>13</v>
      </c>
    </row>
    <row r="119" spans="1:19" ht="19.5">
      <c r="A119" s="26" t="s">
        <v>186</v>
      </c>
      <c r="B119" s="23" t="s">
        <v>43</v>
      </c>
      <c r="C119" s="98">
        <v>5.4</v>
      </c>
      <c r="D119" s="24">
        <v>6</v>
      </c>
      <c r="E119" s="14">
        <v>48</v>
      </c>
      <c r="F119" s="14">
        <v>42</v>
      </c>
      <c r="G119" s="15">
        <f t="shared" si="9"/>
        <v>90</v>
      </c>
      <c r="H119" s="16">
        <f t="shared" si="4"/>
        <v>84</v>
      </c>
      <c r="I119" s="14">
        <v>39</v>
      </c>
      <c r="J119" s="15">
        <v>44</v>
      </c>
      <c r="K119" s="52">
        <f t="shared" si="5"/>
        <v>83</v>
      </c>
      <c r="L119" s="51" t="s">
        <v>11</v>
      </c>
      <c r="M119" s="66"/>
      <c r="N119" s="53">
        <f t="shared" si="6"/>
        <v>173</v>
      </c>
      <c r="O119" s="54">
        <f t="shared" si="7"/>
        <v>29</v>
      </c>
      <c r="Q119" s="55">
        <v>39869</v>
      </c>
      <c r="S119" s="56">
        <f t="shared" si="8"/>
        <v>16</v>
      </c>
    </row>
    <row r="120" spans="1:19" ht="19.5">
      <c r="A120" s="26" t="s">
        <v>190</v>
      </c>
      <c r="B120" s="23" t="s">
        <v>43</v>
      </c>
      <c r="C120" s="98">
        <v>12</v>
      </c>
      <c r="D120" s="24">
        <v>14</v>
      </c>
      <c r="E120" s="14">
        <v>45</v>
      </c>
      <c r="F120" s="14">
        <v>44</v>
      </c>
      <c r="G120" s="15">
        <f t="shared" si="9"/>
        <v>89</v>
      </c>
      <c r="H120" s="16">
        <f t="shared" si="4"/>
        <v>75</v>
      </c>
      <c r="I120" s="14">
        <v>42</v>
      </c>
      <c r="J120" s="15">
        <v>44</v>
      </c>
      <c r="K120" s="52">
        <f t="shared" si="5"/>
        <v>86</v>
      </c>
      <c r="L120" s="51" t="s">
        <v>11</v>
      </c>
      <c r="M120" s="66"/>
      <c r="N120" s="53">
        <f t="shared" si="6"/>
        <v>175</v>
      </c>
      <c r="O120" s="54">
        <f t="shared" si="7"/>
        <v>31</v>
      </c>
      <c r="Q120" s="55">
        <v>40321</v>
      </c>
      <c r="S120" s="56">
        <f t="shared" si="8"/>
        <v>15</v>
      </c>
    </row>
    <row r="121" spans="1:19" ht="19.5">
      <c r="A121" s="26" t="s">
        <v>187</v>
      </c>
      <c r="B121" s="23" t="s">
        <v>54</v>
      </c>
      <c r="C121" s="98">
        <v>6.6</v>
      </c>
      <c r="D121" s="24">
        <v>8</v>
      </c>
      <c r="E121" s="14">
        <v>43</v>
      </c>
      <c r="F121" s="14">
        <v>42</v>
      </c>
      <c r="G121" s="15">
        <f t="shared" si="9"/>
        <v>85</v>
      </c>
      <c r="H121" s="16">
        <f t="shared" si="4"/>
        <v>77</v>
      </c>
      <c r="I121" s="14">
        <v>45</v>
      </c>
      <c r="J121" s="15">
        <v>46</v>
      </c>
      <c r="K121" s="52">
        <f t="shared" si="5"/>
        <v>91</v>
      </c>
      <c r="L121" s="51" t="s">
        <v>11</v>
      </c>
      <c r="M121" s="66"/>
      <c r="N121" s="53">
        <f t="shared" si="6"/>
        <v>176</v>
      </c>
      <c r="O121" s="54">
        <f t="shared" si="7"/>
        <v>32</v>
      </c>
      <c r="Q121" s="55">
        <v>25494</v>
      </c>
      <c r="S121" s="56">
        <f t="shared" si="8"/>
        <v>56</v>
      </c>
    </row>
    <row r="122" spans="1:19" ht="19.5">
      <c r="A122" s="26" t="s">
        <v>192</v>
      </c>
      <c r="B122" s="23" t="s">
        <v>47</v>
      </c>
      <c r="C122" s="98">
        <v>12.2</v>
      </c>
      <c r="D122" s="24">
        <v>14</v>
      </c>
      <c r="E122" s="14">
        <v>50</v>
      </c>
      <c r="F122" s="14">
        <v>49</v>
      </c>
      <c r="G122" s="15">
        <f t="shared" si="9"/>
        <v>99</v>
      </c>
      <c r="H122" s="16">
        <f t="shared" si="4"/>
        <v>85</v>
      </c>
      <c r="I122" s="14">
        <v>49</v>
      </c>
      <c r="J122" s="15">
        <v>45</v>
      </c>
      <c r="K122" s="52">
        <f t="shared" si="5"/>
        <v>94</v>
      </c>
      <c r="L122" s="51" t="s">
        <v>11</v>
      </c>
      <c r="M122" s="66"/>
      <c r="N122" s="53">
        <f t="shared" si="6"/>
        <v>193</v>
      </c>
      <c r="O122" s="54">
        <f t="shared" si="7"/>
        <v>49</v>
      </c>
      <c r="Q122" s="55">
        <v>26288</v>
      </c>
      <c r="S122" s="56">
        <f t="shared" si="8"/>
        <v>54</v>
      </c>
    </row>
    <row r="123" spans="1:19" ht="19.5">
      <c r="A123" s="26" t="s">
        <v>195</v>
      </c>
      <c r="B123" s="23" t="s">
        <v>47</v>
      </c>
      <c r="C123" s="98">
        <v>17.399999999999999</v>
      </c>
      <c r="D123" s="24">
        <v>20</v>
      </c>
      <c r="E123" s="14">
        <v>48</v>
      </c>
      <c r="F123" s="14">
        <v>49</v>
      </c>
      <c r="G123" s="15">
        <f t="shared" si="9"/>
        <v>97</v>
      </c>
      <c r="H123" s="16">
        <f t="shared" si="4"/>
        <v>77</v>
      </c>
      <c r="I123" s="14">
        <v>57</v>
      </c>
      <c r="J123" s="15">
        <v>49</v>
      </c>
      <c r="K123" s="52">
        <f t="shared" si="5"/>
        <v>106</v>
      </c>
      <c r="L123" s="51" t="s">
        <v>11</v>
      </c>
      <c r="M123" s="66"/>
      <c r="N123" s="53">
        <f t="shared" si="6"/>
        <v>203</v>
      </c>
      <c r="O123" s="54">
        <f t="shared" si="7"/>
        <v>59</v>
      </c>
      <c r="Q123" s="55">
        <v>40926</v>
      </c>
      <c r="S123" s="56">
        <f t="shared" si="8"/>
        <v>13</v>
      </c>
    </row>
    <row r="124" spans="1:19" ht="19.5">
      <c r="A124" s="26" t="s">
        <v>193</v>
      </c>
      <c r="B124" s="23" t="s">
        <v>63</v>
      </c>
      <c r="C124" s="98">
        <v>16.3</v>
      </c>
      <c r="D124" s="24">
        <v>19</v>
      </c>
      <c r="E124" s="14">
        <v>53</v>
      </c>
      <c r="F124" s="14">
        <v>53</v>
      </c>
      <c r="G124" s="15">
        <f t="shared" si="9"/>
        <v>106</v>
      </c>
      <c r="H124" s="16">
        <f t="shared" si="4"/>
        <v>87</v>
      </c>
      <c r="I124" s="14">
        <v>52</v>
      </c>
      <c r="J124" s="15">
        <v>47</v>
      </c>
      <c r="K124" s="52">
        <f t="shared" si="5"/>
        <v>99</v>
      </c>
      <c r="L124" s="51" t="s">
        <v>11</v>
      </c>
      <c r="M124" s="66"/>
      <c r="N124" s="53">
        <f t="shared" si="6"/>
        <v>205</v>
      </c>
      <c r="O124" s="54">
        <f t="shared" ref="O124:O127" si="10">(N124-144)</f>
        <v>61</v>
      </c>
      <c r="Q124" s="55">
        <v>25038</v>
      </c>
      <c r="S124" s="56">
        <f t="shared" ref="S124:S127" si="11" xml:space="preserve"> DATEDIF(Q124,$S$7,"y")</f>
        <v>57</v>
      </c>
    </row>
    <row r="125" spans="1:19" ht="19.5">
      <c r="A125" s="26" t="s">
        <v>196</v>
      </c>
      <c r="B125" s="23" t="s">
        <v>43</v>
      </c>
      <c r="C125" s="98">
        <v>18.3</v>
      </c>
      <c r="D125" s="24">
        <v>21</v>
      </c>
      <c r="E125" s="14">
        <v>58</v>
      </c>
      <c r="F125" s="14">
        <v>45</v>
      </c>
      <c r="G125" s="15">
        <f t="shared" si="9"/>
        <v>103</v>
      </c>
      <c r="H125" s="16">
        <f t="shared" si="4"/>
        <v>82</v>
      </c>
      <c r="I125" s="14">
        <v>50</v>
      </c>
      <c r="J125" s="15">
        <v>53</v>
      </c>
      <c r="K125" s="52">
        <f t="shared" si="5"/>
        <v>103</v>
      </c>
      <c r="L125" s="51" t="s">
        <v>11</v>
      </c>
      <c r="M125" s="66"/>
      <c r="N125" s="53">
        <f t="shared" si="6"/>
        <v>206</v>
      </c>
      <c r="O125" s="54">
        <f t="shared" si="10"/>
        <v>62</v>
      </c>
      <c r="Q125" s="55">
        <v>27154</v>
      </c>
      <c r="S125" s="56">
        <f t="shared" si="11"/>
        <v>51</v>
      </c>
    </row>
    <row r="126" spans="1:19" ht="19.5">
      <c r="A126" s="26" t="s">
        <v>194</v>
      </c>
      <c r="B126" s="23" t="s">
        <v>54</v>
      </c>
      <c r="C126" s="98">
        <v>17.100000000000001</v>
      </c>
      <c r="D126" s="24">
        <v>20</v>
      </c>
      <c r="E126" s="14">
        <v>47</v>
      </c>
      <c r="F126" s="14">
        <v>57</v>
      </c>
      <c r="G126" s="15">
        <f t="shared" si="9"/>
        <v>104</v>
      </c>
      <c r="H126" s="16">
        <f t="shared" si="4"/>
        <v>84</v>
      </c>
      <c r="I126" s="14">
        <v>48</v>
      </c>
      <c r="J126" s="15">
        <v>56</v>
      </c>
      <c r="K126" s="52">
        <f t="shared" si="5"/>
        <v>104</v>
      </c>
      <c r="L126" s="51" t="s">
        <v>11</v>
      </c>
      <c r="M126" s="66"/>
      <c r="N126" s="53">
        <f t="shared" si="6"/>
        <v>208</v>
      </c>
      <c r="O126" s="54">
        <f t="shared" si="10"/>
        <v>64</v>
      </c>
      <c r="Q126" s="55">
        <v>19642</v>
      </c>
      <c r="S126" s="56">
        <f t="shared" si="11"/>
        <v>72</v>
      </c>
    </row>
    <row r="127" spans="1:19" ht="19.5">
      <c r="A127" s="26" t="s">
        <v>191</v>
      </c>
      <c r="B127" s="23" t="s">
        <v>54</v>
      </c>
      <c r="C127" s="98">
        <v>12.2</v>
      </c>
      <c r="D127" s="24">
        <v>14</v>
      </c>
      <c r="E127" s="14">
        <v>55</v>
      </c>
      <c r="F127" s="14">
        <v>48</v>
      </c>
      <c r="G127" s="15">
        <f t="shared" si="9"/>
        <v>103</v>
      </c>
      <c r="H127" s="16">
        <f t="shared" si="4"/>
        <v>89</v>
      </c>
      <c r="I127" s="14">
        <v>52</v>
      </c>
      <c r="J127" s="15">
        <v>56</v>
      </c>
      <c r="K127" s="52">
        <f t="shared" si="5"/>
        <v>108</v>
      </c>
      <c r="L127" s="51" t="s">
        <v>11</v>
      </c>
      <c r="M127" s="66"/>
      <c r="N127" s="53">
        <f t="shared" si="6"/>
        <v>211</v>
      </c>
      <c r="O127" s="54">
        <f t="shared" si="10"/>
        <v>67</v>
      </c>
      <c r="Q127" s="55">
        <v>25095</v>
      </c>
      <c r="S127" s="56">
        <f t="shared" si="11"/>
        <v>57</v>
      </c>
    </row>
  </sheetData>
  <sortState xmlns:xlrd2="http://schemas.microsoft.com/office/spreadsheetml/2017/richdata2" ref="A13:Q110">
    <sortCondition ref="N13:N110"/>
    <sortCondition ref="K13:K110"/>
    <sortCondition ref="G13:G110"/>
  </sortState>
  <mergeCells count="10">
    <mergeCell ref="A112:N112"/>
    <mergeCell ref="A11:N11"/>
    <mergeCell ref="A1:N1"/>
    <mergeCell ref="A2:N2"/>
    <mergeCell ref="A4:N4"/>
    <mergeCell ref="A6:N6"/>
    <mergeCell ref="A8:N8"/>
    <mergeCell ref="A9:N9"/>
    <mergeCell ref="A5:N5"/>
    <mergeCell ref="A10:O10"/>
  </mergeCells>
  <phoneticPr fontId="0" type="noConversion"/>
  <conditionalFormatting sqref="O114">
    <cfRule type="cellIs" dxfId="311" priority="807" operator="lessThan">
      <formula>0</formula>
    </cfRule>
    <cfRule type="cellIs" dxfId="310" priority="808" operator="greaterThan">
      <formula>0</formula>
    </cfRule>
  </conditionalFormatting>
  <conditionalFormatting sqref="O116">
    <cfRule type="cellIs" dxfId="309" priority="803" operator="lessThan">
      <formula>0</formula>
    </cfRule>
    <cfRule type="cellIs" dxfId="308" priority="804" operator="greaterThan">
      <formula>0</formula>
    </cfRule>
  </conditionalFormatting>
  <conditionalFormatting sqref="O118">
    <cfRule type="cellIs" dxfId="307" priority="799" operator="lessThan">
      <formula>0</formula>
    </cfRule>
    <cfRule type="cellIs" dxfId="306" priority="800" operator="greaterThan">
      <formula>0</formula>
    </cfRule>
  </conditionalFormatting>
  <conditionalFormatting sqref="O120">
    <cfRule type="cellIs" dxfId="305" priority="615" operator="lessThan">
      <formula>0</formula>
    </cfRule>
    <cfRule type="cellIs" dxfId="304" priority="616" operator="greaterThan">
      <formula>0</formula>
    </cfRule>
  </conditionalFormatting>
  <conditionalFormatting sqref="O122">
    <cfRule type="cellIs" dxfId="303" priority="611" operator="lessThan">
      <formula>0</formula>
    </cfRule>
    <cfRule type="cellIs" dxfId="302" priority="612" operator="greaterThan">
      <formula>0</formula>
    </cfRule>
  </conditionalFormatting>
  <conditionalFormatting sqref="O121">
    <cfRule type="cellIs" dxfId="301" priority="613" operator="lessThan">
      <formula>0</formula>
    </cfRule>
    <cfRule type="cellIs" dxfId="300" priority="614" operator="greaterThan">
      <formula>0</formula>
    </cfRule>
  </conditionalFormatting>
  <conditionalFormatting sqref="O123">
    <cfRule type="cellIs" dxfId="299" priority="609" operator="lessThan">
      <formula>0</formula>
    </cfRule>
    <cfRule type="cellIs" dxfId="298" priority="610" operator="greaterThan">
      <formula>0</formula>
    </cfRule>
  </conditionalFormatting>
  <conditionalFormatting sqref="O115">
    <cfRule type="cellIs" dxfId="297" priority="805" operator="lessThan">
      <formula>0</formula>
    </cfRule>
    <cfRule type="cellIs" dxfId="296" priority="806" operator="greaterThan">
      <formula>0</formula>
    </cfRule>
  </conditionalFormatting>
  <conditionalFormatting sqref="O117">
    <cfRule type="cellIs" dxfId="295" priority="801" operator="lessThan">
      <formula>0</formula>
    </cfRule>
    <cfRule type="cellIs" dxfId="294" priority="802" operator="greaterThan">
      <formula>0</formula>
    </cfRule>
  </conditionalFormatting>
  <conditionalFormatting sqref="O119">
    <cfRule type="cellIs" dxfId="293" priority="797" operator="lessThan">
      <formula>0</formula>
    </cfRule>
    <cfRule type="cellIs" dxfId="292" priority="798" operator="greaterThan">
      <formula>0</formula>
    </cfRule>
  </conditionalFormatting>
  <conditionalFormatting sqref="O124:O127">
    <cfRule type="cellIs" dxfId="289" priority="293" operator="lessThan">
      <formula>0</formula>
    </cfRule>
    <cfRule type="cellIs" dxfId="288" priority="294" operator="greaterThan">
      <formula>0</formula>
    </cfRule>
  </conditionalFormatting>
  <conditionalFormatting sqref="O13:O88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O89:O110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9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4.5703125" style="2" bestFit="1" customWidth="1"/>
    <col min="4" max="5" width="4.5703125" style="1" bestFit="1" customWidth="1"/>
    <col min="6" max="6" width="6" style="1" bestFit="1" customWidth="1"/>
    <col min="7" max="8" width="5.5703125" style="1" bestFit="1" customWidth="1"/>
    <col min="9" max="9" width="4.42578125" style="1" customWidth="1"/>
    <col min="10" max="10" width="6" style="1" customWidth="1"/>
    <col min="11" max="11" width="5.42578125" style="1" customWidth="1"/>
    <col min="12" max="12" width="8.140625" style="2" customWidth="1"/>
    <col min="13" max="16384" width="11.42578125" style="1"/>
  </cols>
  <sheetData>
    <row r="1" spans="1:12" ht="19.5">
      <c r="A1" s="179" t="str">
        <f>'CAB 0-9'!A1:M1</f>
        <v>FEDERACION REGIONAL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19.5">
      <c r="A2" s="179" t="str">
        <f>'CAB 0-9'!A2:M2</f>
        <v>DE GOLF MAR Y SIERRAS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19.5" thickBot="1">
      <c r="A3" s="180" t="str">
        <f>'CAB 0-9'!A4:M4</f>
        <v>EL VALLE DE TANDIL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</row>
    <row r="4" spans="1:12" ht="20.25" thickBot="1">
      <c r="A4" s="181" t="str">
        <f>'CAB 0-9'!A6:M6</f>
        <v>CAMPEONATO REGIONAL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</row>
    <row r="5" spans="1:12">
      <c r="A5" s="175" t="str">
        <f>'CAB 0-9'!A8:M8</f>
        <v>4 VUELTAS DE 9 HOYOS MEDAL PLAY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</row>
    <row r="6" spans="1:12" ht="19.5" thickBot="1">
      <c r="A6" s="175" t="str">
        <f>'CAB 0-9'!A9:M9</f>
        <v>05 Y 06 DE ABRIL DE 2025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</row>
    <row r="7" spans="1:12" s="69" customFormat="1" thickBot="1">
      <c r="A7" s="176" t="str">
        <f>DAM!A12</f>
        <v>DAMAS CATEGORIA HASTA 19.9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8"/>
    </row>
    <row r="8" spans="1:12" s="69" customFormat="1" thickBot="1">
      <c r="A8" s="70"/>
      <c r="B8" s="71" t="s">
        <v>12</v>
      </c>
      <c r="C8" s="72" t="s">
        <v>1</v>
      </c>
      <c r="D8" s="73" t="s">
        <v>2</v>
      </c>
      <c r="E8" s="71" t="s">
        <v>3</v>
      </c>
      <c r="F8" s="71" t="s">
        <v>4</v>
      </c>
      <c r="G8" s="74" t="s">
        <v>5</v>
      </c>
      <c r="H8" s="73" t="s">
        <v>2</v>
      </c>
      <c r="I8" s="71" t="s">
        <v>3</v>
      </c>
      <c r="J8" s="71" t="s">
        <v>4</v>
      </c>
      <c r="K8" s="74" t="s">
        <v>5</v>
      </c>
      <c r="L8" s="75" t="s">
        <v>10</v>
      </c>
    </row>
    <row r="9" spans="1:12" s="69" customFormat="1" ht="18">
      <c r="A9" s="76" t="s">
        <v>13</v>
      </c>
      <c r="B9" s="77" t="str">
        <f>DAM!A15</f>
        <v>MEILAN LOURDES</v>
      </c>
      <c r="C9" s="78">
        <f>DAM!D15</f>
        <v>14</v>
      </c>
      <c r="D9" s="79">
        <f>DAM!E15</f>
        <v>45</v>
      </c>
      <c r="E9" s="77">
        <f>DAM!F15</f>
        <v>44</v>
      </c>
      <c r="F9" s="80">
        <f>SUM(D9+E9)</f>
        <v>89</v>
      </c>
      <c r="G9" s="81">
        <f>(F9-C9)</f>
        <v>75</v>
      </c>
      <c r="H9" s="76">
        <f>DAM!I15</f>
        <v>42</v>
      </c>
      <c r="I9" s="82">
        <f>DAM!J15</f>
        <v>44</v>
      </c>
      <c r="J9" s="82">
        <f>SUM(H9:I9)</f>
        <v>86</v>
      </c>
      <c r="K9" s="81">
        <f>+(J9-C9)</f>
        <v>72</v>
      </c>
      <c r="L9" s="83">
        <f>SUM(G9+K9)</f>
        <v>147</v>
      </c>
    </row>
    <row r="10" spans="1:12" s="69" customFormat="1" thickBot="1">
      <c r="A10" s="84" t="s">
        <v>14</v>
      </c>
      <c r="B10" s="85" t="str">
        <f>DAM!A16</f>
        <v>RAMPEZZOTTI JUSTINA</v>
      </c>
      <c r="C10" s="86">
        <f>DAM!D16</f>
        <v>11</v>
      </c>
      <c r="D10" s="87">
        <f>DAM!E16</f>
        <v>42</v>
      </c>
      <c r="E10" s="85">
        <f>DAM!F16</f>
        <v>42</v>
      </c>
      <c r="F10" s="88">
        <f>SUM(D10+E10)</f>
        <v>84</v>
      </c>
      <c r="G10" s="89">
        <f>(F10-C10)</f>
        <v>73</v>
      </c>
      <c r="H10" s="90">
        <f>DAM!I16</f>
        <v>41</v>
      </c>
      <c r="I10" s="91">
        <f>DAM!J16</f>
        <v>46</v>
      </c>
      <c r="J10" s="91">
        <f>SUM(H10:I10)</f>
        <v>87</v>
      </c>
      <c r="K10" s="89">
        <f>+(J10-C10)</f>
        <v>76</v>
      </c>
      <c r="L10" s="92">
        <f>SUM(G10+K10)</f>
        <v>149</v>
      </c>
    </row>
    <row r="11" spans="1:12" s="69" customFormat="1" hidden="1" thickBot="1">
      <c r="A11" s="176" t="e">
        <f>DAM!#REF!</f>
        <v>#REF!</v>
      </c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8"/>
    </row>
    <row r="12" spans="1:12" s="69" customFormat="1" hidden="1" thickBot="1">
      <c r="A12" s="70"/>
      <c r="B12" s="71" t="s">
        <v>12</v>
      </c>
      <c r="C12" s="72" t="s">
        <v>1</v>
      </c>
      <c r="D12" s="73" t="s">
        <v>2</v>
      </c>
      <c r="E12" s="71" t="s">
        <v>3</v>
      </c>
      <c r="F12" s="71" t="s">
        <v>4</v>
      </c>
      <c r="G12" s="74" t="s">
        <v>5</v>
      </c>
      <c r="H12" s="73" t="s">
        <v>2</v>
      </c>
      <c r="I12" s="71" t="s">
        <v>3</v>
      </c>
      <c r="J12" s="71" t="s">
        <v>4</v>
      </c>
      <c r="K12" s="74" t="s">
        <v>5</v>
      </c>
      <c r="L12" s="75" t="s">
        <v>10</v>
      </c>
    </row>
    <row r="13" spans="1:12" s="69" customFormat="1" ht="18" hidden="1">
      <c r="A13" s="76" t="s">
        <v>13</v>
      </c>
      <c r="B13" s="77" t="e">
        <f>DAM!#REF!</f>
        <v>#REF!</v>
      </c>
      <c r="C13" s="78" t="e">
        <f>DAM!#REF!</f>
        <v>#REF!</v>
      </c>
      <c r="D13" s="79" t="e">
        <f>DAM!#REF!</f>
        <v>#REF!</v>
      </c>
      <c r="E13" s="77" t="e">
        <f>DAM!#REF!</f>
        <v>#REF!</v>
      </c>
      <c r="F13" s="80" t="e">
        <f>SUM(D13+E13)</f>
        <v>#REF!</v>
      </c>
      <c r="G13" s="81" t="e">
        <f>(F13-C13)</f>
        <v>#REF!</v>
      </c>
      <c r="H13" s="76" t="e">
        <f>DAM!#REF!</f>
        <v>#REF!</v>
      </c>
      <c r="I13" s="82" t="e">
        <f>DAM!#REF!</f>
        <v>#REF!</v>
      </c>
      <c r="J13" s="82" t="e">
        <f>SUM(H13:I13)</f>
        <v>#REF!</v>
      </c>
      <c r="K13" s="81" t="e">
        <f>+(J13-C13)</f>
        <v>#REF!</v>
      </c>
      <c r="L13" s="83" t="e">
        <f>SUM(G13+K13)</f>
        <v>#REF!</v>
      </c>
    </row>
    <row r="14" spans="1:12" s="69" customFormat="1" hidden="1" thickBot="1">
      <c r="A14" s="84" t="s">
        <v>14</v>
      </c>
      <c r="B14" s="85" t="e">
        <f>DAM!#REF!</f>
        <v>#REF!</v>
      </c>
      <c r="C14" s="86" t="e">
        <f>DAM!#REF!</f>
        <v>#REF!</v>
      </c>
      <c r="D14" s="87" t="e">
        <f>DAM!#REF!</f>
        <v>#REF!</v>
      </c>
      <c r="E14" s="85" t="e">
        <f>DAM!#REF!</f>
        <v>#REF!</v>
      </c>
      <c r="F14" s="88" t="e">
        <f>SUM(D14+E14)</f>
        <v>#REF!</v>
      </c>
      <c r="G14" s="89" t="e">
        <f>(F14-C14)</f>
        <v>#REF!</v>
      </c>
      <c r="H14" s="90" t="e">
        <f>DAM!#REF!</f>
        <v>#REF!</v>
      </c>
      <c r="I14" s="91" t="e">
        <f>DAM!#REF!</f>
        <v>#REF!</v>
      </c>
      <c r="J14" s="91" t="e">
        <f>SUM(H14:I14)</f>
        <v>#REF!</v>
      </c>
      <c r="K14" s="89" t="e">
        <f>+(J14-C14)</f>
        <v>#REF!</v>
      </c>
      <c r="L14" s="92" t="e">
        <f>SUM(G14+K14)</f>
        <v>#REF!</v>
      </c>
    </row>
    <row r="15" spans="1:12" s="69" customFormat="1" thickBot="1"/>
    <row r="16" spans="1:12" s="69" customFormat="1" thickBot="1">
      <c r="A16" s="176" t="str">
        <f>'CAB 0-9'!A12:M12</f>
        <v>CABALLEROS CATEGORIA HASTA 9.9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8"/>
    </row>
    <row r="17" spans="1:12" s="69" customFormat="1" thickBot="1">
      <c r="A17" s="70"/>
      <c r="B17" s="71" t="s">
        <v>0</v>
      </c>
      <c r="C17" s="72" t="s">
        <v>1</v>
      </c>
      <c r="D17" s="73" t="s">
        <v>2</v>
      </c>
      <c r="E17" s="71" t="s">
        <v>3</v>
      </c>
      <c r="F17" s="71" t="s">
        <v>4</v>
      </c>
      <c r="G17" s="74" t="s">
        <v>5</v>
      </c>
      <c r="H17" s="73" t="s">
        <v>2</v>
      </c>
      <c r="I17" s="71" t="s">
        <v>3</v>
      </c>
      <c r="J17" s="71" t="s">
        <v>4</v>
      </c>
      <c r="K17" s="74" t="s">
        <v>5</v>
      </c>
      <c r="L17" s="75" t="s">
        <v>10</v>
      </c>
    </row>
    <row r="18" spans="1:12" s="69" customFormat="1" ht="18">
      <c r="A18" s="76" t="s">
        <v>13</v>
      </c>
      <c r="B18" s="77" t="str">
        <f>'CAB 0-9'!A14</f>
        <v>CARREÑO ALVARO</v>
      </c>
      <c r="C18" s="78">
        <f>'CAB 0-9'!D14</f>
        <v>7</v>
      </c>
      <c r="D18" s="79">
        <f>'CAB 0-9'!E14</f>
        <v>41</v>
      </c>
      <c r="E18" s="77">
        <f>'CAB 0-9'!F14</f>
        <v>36</v>
      </c>
      <c r="F18" s="80">
        <f>SUM(D18+E18)</f>
        <v>77</v>
      </c>
      <c r="G18" s="81">
        <f>(F18-C18)</f>
        <v>70</v>
      </c>
      <c r="H18" s="76">
        <f>'CAB 0-9'!I14</f>
        <v>40</v>
      </c>
      <c r="I18" s="82">
        <f>'CAB 0-9'!J14</f>
        <v>37</v>
      </c>
      <c r="J18" s="82">
        <f>SUM(H18:I18)</f>
        <v>77</v>
      </c>
      <c r="K18" s="81">
        <f>+(J18-C18)</f>
        <v>70</v>
      </c>
      <c r="L18" s="83">
        <f>SUM(G18+K18)</f>
        <v>140</v>
      </c>
    </row>
    <row r="19" spans="1:12" s="69" customFormat="1" thickBot="1">
      <c r="A19" s="84" t="s">
        <v>14</v>
      </c>
      <c r="B19" s="85" t="str">
        <f>'CAB 0-9'!A15</f>
        <v>DE LA TORRE MATIAS</v>
      </c>
      <c r="C19" s="86">
        <f>'CAB 0-9'!D15</f>
        <v>10</v>
      </c>
      <c r="D19" s="87">
        <f>'CAB 0-9'!E15</f>
        <v>41</v>
      </c>
      <c r="E19" s="85">
        <f>'CAB 0-9'!F15</f>
        <v>41</v>
      </c>
      <c r="F19" s="88">
        <f>SUM(D19+E19)</f>
        <v>82</v>
      </c>
      <c r="G19" s="89">
        <f>(F19-C19)</f>
        <v>72</v>
      </c>
      <c r="H19" s="90">
        <f>'CAB 0-9'!I15</f>
        <v>42</v>
      </c>
      <c r="I19" s="91">
        <f>'CAB 0-9'!J15</f>
        <v>38</v>
      </c>
      <c r="J19" s="91">
        <f>SUM(H19:I19)</f>
        <v>80</v>
      </c>
      <c r="K19" s="89">
        <f>+(J19-C19)</f>
        <v>70</v>
      </c>
      <c r="L19" s="92">
        <f>SUM(G19+K19)</f>
        <v>142</v>
      </c>
    </row>
    <row r="20" spans="1:12" s="69" customFormat="1" thickBot="1">
      <c r="A20" s="93"/>
      <c r="B20" s="94"/>
      <c r="C20" s="93"/>
      <c r="D20" s="94"/>
      <c r="E20" s="94"/>
      <c r="F20" s="95"/>
      <c r="G20" s="96"/>
      <c r="H20" s="93"/>
      <c r="I20" s="93"/>
      <c r="J20" s="93"/>
      <c r="K20" s="96"/>
      <c r="L20" s="95"/>
    </row>
    <row r="21" spans="1:12" s="69" customFormat="1" thickBot="1">
      <c r="A21" s="176" t="str">
        <f>'CAB 10-16'!A12:M12</f>
        <v>CABALLEROS CATEGORIA 10-16.9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8"/>
    </row>
    <row r="22" spans="1:12" s="69" customFormat="1" thickBot="1">
      <c r="A22" s="70"/>
      <c r="B22" s="71" t="s">
        <v>0</v>
      </c>
      <c r="C22" s="71" t="s">
        <v>1</v>
      </c>
      <c r="D22" s="71" t="s">
        <v>2</v>
      </c>
      <c r="E22" s="71" t="s">
        <v>3</v>
      </c>
      <c r="F22" s="71" t="s">
        <v>4</v>
      </c>
      <c r="G22" s="71" t="s">
        <v>5</v>
      </c>
      <c r="H22" s="71" t="s">
        <v>2</v>
      </c>
      <c r="I22" s="71" t="s">
        <v>3</v>
      </c>
      <c r="J22" s="71" t="s">
        <v>4</v>
      </c>
      <c r="K22" s="71" t="s">
        <v>5</v>
      </c>
      <c r="L22" s="74" t="s">
        <v>10</v>
      </c>
    </row>
    <row r="23" spans="1:12" s="69" customFormat="1" ht="18">
      <c r="A23" s="76" t="s">
        <v>13</v>
      </c>
      <c r="B23" s="77" t="str">
        <f>'CAB 10-16'!A14</f>
        <v>RABAGO OSCAR NESTOR</v>
      </c>
      <c r="C23" s="78">
        <f>'CAB 10-16'!D14</f>
        <v>16</v>
      </c>
      <c r="D23" s="79">
        <f>'CAB 10-16'!E14</f>
        <v>46</v>
      </c>
      <c r="E23" s="77">
        <f>'CAB 10-16'!F14</f>
        <v>39</v>
      </c>
      <c r="F23" s="80">
        <f>'CAB 10-16'!G14</f>
        <v>85</v>
      </c>
      <c r="G23" s="81">
        <f>'CAB 10-16'!H14</f>
        <v>69</v>
      </c>
      <c r="H23" s="76">
        <f>'CAB 10-16'!I14</f>
        <v>44</v>
      </c>
      <c r="I23" s="82">
        <f>'CAB 10-16'!J14</f>
        <v>44</v>
      </c>
      <c r="J23" s="82">
        <f>'CAB 10-16'!K14</f>
        <v>88</v>
      </c>
      <c r="K23" s="81">
        <f>'CAB 10-16'!L14</f>
        <v>72</v>
      </c>
      <c r="L23" s="83">
        <f>'CAB 10-16'!M14</f>
        <v>141</v>
      </c>
    </row>
    <row r="24" spans="1:12" s="69" customFormat="1" thickBot="1">
      <c r="A24" s="84" t="s">
        <v>14</v>
      </c>
      <c r="B24" s="85" t="str">
        <f>'CAB 10-16'!A15</f>
        <v>BAILLERES FACUNDO</v>
      </c>
      <c r="C24" s="86">
        <f>'CAB 10-16'!D15</f>
        <v>13</v>
      </c>
      <c r="D24" s="87">
        <f>'CAB 10-16'!E15</f>
        <v>47</v>
      </c>
      <c r="E24" s="85">
        <f>'CAB 10-16'!F15</f>
        <v>37</v>
      </c>
      <c r="F24" s="88">
        <f>'CAB 10-16'!G15</f>
        <v>84</v>
      </c>
      <c r="G24" s="89">
        <f>'CAB 10-16'!H15</f>
        <v>71</v>
      </c>
      <c r="H24" s="90">
        <f>'CAB 10-16'!I15</f>
        <v>46</v>
      </c>
      <c r="I24" s="91">
        <f>'CAB 10-16'!J15</f>
        <v>40</v>
      </c>
      <c r="J24" s="91">
        <f>'CAB 10-16'!K15</f>
        <v>86</v>
      </c>
      <c r="K24" s="89">
        <f>'CAB 10-16'!L15</f>
        <v>73</v>
      </c>
      <c r="L24" s="92">
        <f>'CAB 10-16'!M15</f>
        <v>144</v>
      </c>
    </row>
    <row r="25" spans="1:12" s="69" customFormat="1" thickBot="1"/>
    <row r="26" spans="1:12" s="69" customFormat="1" thickBot="1">
      <c r="A26" s="176" t="str">
        <f>'CAB 17-24,9'!A12:M12</f>
        <v>CABALLEROS CATEGORIA 17 - 24.9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8"/>
    </row>
    <row r="27" spans="1:12" s="69" customFormat="1" thickBot="1">
      <c r="A27" s="70"/>
      <c r="B27" s="71" t="s">
        <v>0</v>
      </c>
      <c r="C27" s="71" t="s">
        <v>1</v>
      </c>
      <c r="D27" s="71" t="s">
        <v>2</v>
      </c>
      <c r="E27" s="71" t="s">
        <v>3</v>
      </c>
      <c r="F27" s="71" t="s">
        <v>4</v>
      </c>
      <c r="G27" s="71" t="s">
        <v>5</v>
      </c>
      <c r="H27" s="71" t="s">
        <v>2</v>
      </c>
      <c r="I27" s="71" t="s">
        <v>3</v>
      </c>
      <c r="J27" s="71" t="s">
        <v>4</v>
      </c>
      <c r="K27" s="71" t="s">
        <v>5</v>
      </c>
      <c r="L27" s="74" t="s">
        <v>10</v>
      </c>
    </row>
    <row r="28" spans="1:12" s="69" customFormat="1" ht="18">
      <c r="A28" s="76" t="s">
        <v>13</v>
      </c>
      <c r="B28" s="77" t="str">
        <f>'CAB 17-24,9'!A14</f>
        <v>DE GALVAGNI BERNARDO</v>
      </c>
      <c r="C28" s="78">
        <f>'CAB 17-24,9'!D14</f>
        <v>21</v>
      </c>
      <c r="D28" s="79">
        <f>'CAB 17-24,9'!E14</f>
        <v>43</v>
      </c>
      <c r="E28" s="77">
        <f>'CAB 17-24,9'!F14</f>
        <v>46</v>
      </c>
      <c r="F28" s="80">
        <f>'CAB 17-24,9'!G14</f>
        <v>89</v>
      </c>
      <c r="G28" s="81">
        <f>'CAB 17-24,9'!H14</f>
        <v>68</v>
      </c>
      <c r="H28" s="76">
        <f>'CAB 17-24,9'!I14</f>
        <v>46</v>
      </c>
      <c r="I28" s="82">
        <f>'CAB 17-24,9'!J14</f>
        <v>45</v>
      </c>
      <c r="J28" s="82">
        <f>'CAB 17-24,9'!K14</f>
        <v>91</v>
      </c>
      <c r="K28" s="81">
        <f>'CAB 17-24,9'!L14</f>
        <v>70</v>
      </c>
      <c r="L28" s="83">
        <f>'CAB 17-24,9'!M14</f>
        <v>138</v>
      </c>
    </row>
    <row r="29" spans="1:12" s="69" customFormat="1" thickBot="1">
      <c r="A29" s="84" t="s">
        <v>14</v>
      </c>
      <c r="B29" s="85" t="str">
        <f>'CAB 17-24,9'!A15</f>
        <v>DA SILVA ANTONIO</v>
      </c>
      <c r="C29" s="86">
        <f>'CAB 17-24,9'!D15</f>
        <v>25</v>
      </c>
      <c r="D29" s="87">
        <f>'CAB 17-24,9'!E15</f>
        <v>50</v>
      </c>
      <c r="E29" s="85">
        <f>'CAB 17-24,9'!F15</f>
        <v>51</v>
      </c>
      <c r="F29" s="88">
        <f>'CAB 17-24,9'!G15</f>
        <v>101</v>
      </c>
      <c r="G29" s="89">
        <f>'CAB 17-24,9'!H15</f>
        <v>76</v>
      </c>
      <c r="H29" s="90">
        <f>'CAB 17-24,9'!I15</f>
        <v>48</v>
      </c>
      <c r="I29" s="91">
        <f>'CAB 17-24,9'!J15</f>
        <v>43</v>
      </c>
      <c r="J29" s="91">
        <f>'CAB 17-24,9'!K15</f>
        <v>91</v>
      </c>
      <c r="K29" s="89">
        <f>'CAB 17-24,9'!L15</f>
        <v>66</v>
      </c>
      <c r="L29" s="92">
        <f>'CAB 17-24,9'!M15</f>
        <v>142</v>
      </c>
    </row>
    <row r="30" spans="1:12" ht="19.5" thickBot="1"/>
    <row r="31" spans="1:12" s="69" customFormat="1" hidden="1" thickBot="1">
      <c r="A31" s="176" t="str">
        <f>'CAB 25-36'!A12:M12</f>
        <v>CABALLEROS CATEGORIA 25 AL MAXIMO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8"/>
    </row>
    <row r="32" spans="1:12" s="69" customFormat="1" hidden="1" thickBot="1">
      <c r="A32" s="70"/>
      <c r="B32" s="71" t="s">
        <v>0</v>
      </c>
      <c r="C32" s="71" t="s">
        <v>1</v>
      </c>
      <c r="D32" s="71" t="s">
        <v>2</v>
      </c>
      <c r="E32" s="71" t="s">
        <v>3</v>
      </c>
      <c r="F32" s="71" t="s">
        <v>4</v>
      </c>
      <c r="G32" s="71" t="s">
        <v>5</v>
      </c>
      <c r="H32" s="71" t="s">
        <v>2</v>
      </c>
      <c r="I32" s="71" t="s">
        <v>3</v>
      </c>
      <c r="J32" s="71" t="s">
        <v>4</v>
      </c>
      <c r="K32" s="71" t="s">
        <v>5</v>
      </c>
      <c r="L32" s="74" t="s">
        <v>10</v>
      </c>
    </row>
    <row r="33" spans="1:12" s="69" customFormat="1" ht="18" hidden="1">
      <c r="A33" s="76" t="s">
        <v>13</v>
      </c>
      <c r="B33" s="77">
        <f>'CAB 25-36'!A14</f>
        <v>0</v>
      </c>
      <c r="C33" s="78">
        <f>'CAB 25-36'!D14</f>
        <v>0</v>
      </c>
      <c r="D33" s="79">
        <f>'CAB 25-36'!E14</f>
        <v>0</v>
      </c>
      <c r="E33" s="77">
        <f>'CAB 25-36'!F14</f>
        <v>0</v>
      </c>
      <c r="F33" s="80">
        <f>'CAB 25-36'!G14</f>
        <v>0</v>
      </c>
      <c r="G33" s="81">
        <f>'CAB 25-36'!H14</f>
        <v>0</v>
      </c>
      <c r="H33" s="76">
        <f>'CAB 25-36'!I14</f>
        <v>0</v>
      </c>
      <c r="I33" s="82">
        <f>'CAB 25-36'!J14</f>
        <v>0</v>
      </c>
      <c r="J33" s="82">
        <f>'CAB 25-36'!K14</f>
        <v>0</v>
      </c>
      <c r="K33" s="81">
        <f>'CAB 25-36'!L14</f>
        <v>0</v>
      </c>
      <c r="L33" s="83">
        <f>'CAB 25-36'!M14</f>
        <v>0</v>
      </c>
    </row>
    <row r="34" spans="1:12" s="69" customFormat="1" hidden="1" thickBot="1">
      <c r="A34" s="84" t="s">
        <v>14</v>
      </c>
      <c r="B34" s="85">
        <f>'CAB 25-36'!A15</f>
        <v>0</v>
      </c>
      <c r="C34" s="86">
        <f>'CAB 25-36'!D15</f>
        <v>0</v>
      </c>
      <c r="D34" s="87">
        <f>'CAB 25-36'!E15</f>
        <v>0</v>
      </c>
      <c r="E34" s="85">
        <f>'CAB 25-36'!F15</f>
        <v>0</v>
      </c>
      <c r="F34" s="88">
        <f>'CAB 25-36'!G15</f>
        <v>0</v>
      </c>
      <c r="G34" s="89">
        <f>'CAB 25-36'!H15</f>
        <v>0</v>
      </c>
      <c r="H34" s="90">
        <f>'CAB 25-36'!I15</f>
        <v>0</v>
      </c>
      <c r="I34" s="91">
        <f>'CAB 25-36'!J15</f>
        <v>0</v>
      </c>
      <c r="J34" s="91">
        <f>'CAB 25-36'!K15</f>
        <v>0</v>
      </c>
      <c r="K34" s="89">
        <f>'CAB 25-36'!L15</f>
        <v>0</v>
      </c>
      <c r="L34" s="92">
        <f>'CAB 25-36'!M15</f>
        <v>0</v>
      </c>
    </row>
    <row r="35" spans="1:12" s="69" customFormat="1" thickBot="1">
      <c r="A35" s="172" t="s">
        <v>15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4"/>
    </row>
    <row r="36" spans="1:12" s="69" customFormat="1" thickBot="1">
      <c r="A36" s="70"/>
      <c r="B36" s="71" t="s">
        <v>12</v>
      </c>
      <c r="C36" s="72" t="s">
        <v>1</v>
      </c>
      <c r="D36" s="73" t="s">
        <v>2</v>
      </c>
      <c r="E36" s="71" t="s">
        <v>3</v>
      </c>
      <c r="F36" s="71" t="s">
        <v>4</v>
      </c>
      <c r="G36" s="97" t="s">
        <v>11</v>
      </c>
      <c r="H36" s="73" t="s">
        <v>2</v>
      </c>
      <c r="I36" s="71" t="s">
        <v>3</v>
      </c>
      <c r="J36" s="71" t="s">
        <v>4</v>
      </c>
      <c r="K36" s="97" t="s">
        <v>11</v>
      </c>
      <c r="L36" s="75" t="s">
        <v>10</v>
      </c>
    </row>
    <row r="37" spans="1:12" s="69" customFormat="1" thickBot="1">
      <c r="A37" s="84" t="s">
        <v>14</v>
      </c>
      <c r="B37" s="85" t="s">
        <v>182</v>
      </c>
      <c r="C37" s="86">
        <v>1</v>
      </c>
      <c r="D37" s="87">
        <v>38</v>
      </c>
      <c r="E37" s="85">
        <v>43</v>
      </c>
      <c r="F37" s="88">
        <f t="shared" ref="F37" si="0">SUM(D37+E37)</f>
        <v>81</v>
      </c>
      <c r="G37" s="89">
        <f>(F37-C37)</f>
        <v>80</v>
      </c>
      <c r="H37" s="90">
        <v>40</v>
      </c>
      <c r="I37" s="91">
        <v>40</v>
      </c>
      <c r="J37" s="91">
        <f>SUM(H37:I37)</f>
        <v>80</v>
      </c>
      <c r="K37" s="89" t="s">
        <v>11</v>
      </c>
      <c r="L37" s="92">
        <f>SUM(J37,F37)</f>
        <v>161</v>
      </c>
    </row>
    <row r="38" spans="1:12" ht="19.5" thickBot="1"/>
    <row r="39" spans="1:12" s="69" customFormat="1" thickBot="1">
      <c r="A39" s="172" t="s">
        <v>16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4"/>
    </row>
    <row r="40" spans="1:12" s="69" customFormat="1" thickBot="1">
      <c r="A40" s="70"/>
      <c r="B40" s="71" t="s">
        <v>12</v>
      </c>
      <c r="C40" s="72" t="s">
        <v>1</v>
      </c>
      <c r="D40" s="73" t="s">
        <v>2</v>
      </c>
      <c r="E40" s="71" t="s">
        <v>3</v>
      </c>
      <c r="F40" s="71" t="s">
        <v>4</v>
      </c>
      <c r="G40" s="97" t="s">
        <v>11</v>
      </c>
      <c r="H40" s="73" t="s">
        <v>2</v>
      </c>
      <c r="I40" s="71" t="s">
        <v>3</v>
      </c>
      <c r="J40" s="71" t="s">
        <v>4</v>
      </c>
      <c r="K40" s="97" t="s">
        <v>11</v>
      </c>
      <c r="L40" s="75" t="s">
        <v>10</v>
      </c>
    </row>
    <row r="41" spans="1:12" s="69" customFormat="1" thickBot="1">
      <c r="A41" s="84" t="s">
        <v>13</v>
      </c>
      <c r="B41" s="85" t="s">
        <v>214</v>
      </c>
      <c r="C41" s="86">
        <v>1</v>
      </c>
      <c r="D41" s="87">
        <v>35</v>
      </c>
      <c r="E41" s="85">
        <v>39</v>
      </c>
      <c r="F41" s="88">
        <f t="shared" ref="F41" si="1">SUM(D41+E41)</f>
        <v>74</v>
      </c>
      <c r="G41" s="89">
        <f>(F41-C41)</f>
        <v>73</v>
      </c>
      <c r="H41" s="90">
        <v>36</v>
      </c>
      <c r="I41" s="91">
        <v>36</v>
      </c>
      <c r="J41" s="91">
        <f>SUM(H41:I41)</f>
        <v>72</v>
      </c>
      <c r="K41" s="89" t="s">
        <v>11</v>
      </c>
      <c r="L41" s="92">
        <f>SUM(J41,F41)</f>
        <v>146</v>
      </c>
    </row>
    <row r="42" spans="1:12" ht="19.5" thickBot="1"/>
    <row r="43" spans="1:12" s="69" customFormat="1" thickBot="1">
      <c r="A43" s="172" t="s">
        <v>18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4"/>
    </row>
    <row r="44" spans="1:12" s="69" customFormat="1" thickBot="1">
      <c r="A44" s="70"/>
      <c r="B44" s="71" t="s">
        <v>0</v>
      </c>
      <c r="C44" s="72" t="s">
        <v>1</v>
      </c>
      <c r="D44" s="73" t="s">
        <v>2</v>
      </c>
      <c r="E44" s="71" t="s">
        <v>3</v>
      </c>
      <c r="F44" s="71" t="s">
        <v>4</v>
      </c>
      <c r="G44" s="97" t="s">
        <v>11</v>
      </c>
      <c r="H44" s="73" t="s">
        <v>2</v>
      </c>
      <c r="I44" s="71" t="s">
        <v>3</v>
      </c>
      <c r="J44" s="71" t="s">
        <v>4</v>
      </c>
      <c r="K44" s="97" t="s">
        <v>11</v>
      </c>
      <c r="L44" s="75" t="s">
        <v>10</v>
      </c>
    </row>
    <row r="45" spans="1:12" s="69" customFormat="1" thickBot="1">
      <c r="A45" s="84" t="s">
        <v>14</v>
      </c>
      <c r="B45" s="85" t="s">
        <v>56</v>
      </c>
      <c r="C45" s="86">
        <v>1</v>
      </c>
      <c r="D45" s="87">
        <v>34</v>
      </c>
      <c r="E45" s="85">
        <v>35</v>
      </c>
      <c r="F45" s="88">
        <f>SUM(D45+E45)</f>
        <v>69</v>
      </c>
      <c r="G45" s="89">
        <f>(F45-C45)</f>
        <v>68</v>
      </c>
      <c r="H45" s="90">
        <v>37</v>
      </c>
      <c r="I45" s="91">
        <v>38</v>
      </c>
      <c r="J45" s="91">
        <f>SUM(H45:I45)</f>
        <v>75</v>
      </c>
      <c r="K45" s="89" t="s">
        <v>11</v>
      </c>
      <c r="L45" s="92">
        <f>SUM(J45,F45)</f>
        <v>144</v>
      </c>
    </row>
    <row r="46" spans="1:12" ht="19.5" thickBot="1"/>
    <row r="47" spans="1:12" s="69" customFormat="1" thickBot="1">
      <c r="A47" s="172" t="s">
        <v>19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12" s="69" customFormat="1" thickBot="1">
      <c r="A48" s="70"/>
      <c r="B48" s="71" t="s">
        <v>0</v>
      </c>
      <c r="C48" s="72" t="s">
        <v>1</v>
      </c>
      <c r="D48" s="73" t="s">
        <v>2</v>
      </c>
      <c r="E48" s="71" t="s">
        <v>3</v>
      </c>
      <c r="F48" s="71" t="s">
        <v>4</v>
      </c>
      <c r="G48" s="97" t="s">
        <v>11</v>
      </c>
      <c r="H48" s="73" t="s">
        <v>2</v>
      </c>
      <c r="I48" s="71" t="s">
        <v>3</v>
      </c>
      <c r="J48" s="71" t="s">
        <v>4</v>
      </c>
      <c r="K48" s="97" t="s">
        <v>11</v>
      </c>
      <c r="L48" s="75" t="s">
        <v>10</v>
      </c>
    </row>
    <row r="49" spans="1:12" s="69" customFormat="1" thickBot="1">
      <c r="A49" s="84" t="s">
        <v>13</v>
      </c>
      <c r="B49" s="85" t="s">
        <v>44</v>
      </c>
      <c r="C49" s="86">
        <v>-2</v>
      </c>
      <c r="D49" s="87">
        <v>34</v>
      </c>
      <c r="E49" s="85">
        <v>35</v>
      </c>
      <c r="F49" s="88">
        <f>SUM(D49+E49)</f>
        <v>69</v>
      </c>
      <c r="G49" s="89">
        <f>(F49-C49)</f>
        <v>71</v>
      </c>
      <c r="H49" s="90">
        <v>35</v>
      </c>
      <c r="I49" s="91">
        <v>38</v>
      </c>
      <c r="J49" s="91">
        <f>SUM(H49:I49)</f>
        <v>73</v>
      </c>
      <c r="K49" s="89" t="s">
        <v>11</v>
      </c>
      <c r="L49" s="92">
        <f>SUM(J49,F49)</f>
        <v>142</v>
      </c>
    </row>
  </sheetData>
  <mergeCells count="16">
    <mergeCell ref="A1:L1"/>
    <mergeCell ref="A2:L2"/>
    <mergeCell ref="A3:L3"/>
    <mergeCell ref="A7:L7"/>
    <mergeCell ref="A4:L4"/>
    <mergeCell ref="A5:L5"/>
    <mergeCell ref="A47:L47"/>
    <mergeCell ref="A6:L6"/>
    <mergeCell ref="A39:L39"/>
    <mergeCell ref="A35:L35"/>
    <mergeCell ref="A31:L31"/>
    <mergeCell ref="A16:L16"/>
    <mergeCell ref="A21:L21"/>
    <mergeCell ref="A43:L43"/>
    <mergeCell ref="A26:L26"/>
    <mergeCell ref="A11:L11"/>
  </mergeCells>
  <phoneticPr fontId="13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zoomScale="70" zoomScaleNormal="70" workbookViewId="0">
      <selection sqref="A1:M1"/>
    </sheetView>
  </sheetViews>
  <sheetFormatPr baseColWidth="10" defaultRowHeight="19.5"/>
  <cols>
    <col min="1" max="1" width="29.5703125" style="8" customWidth="1"/>
    <col min="2" max="2" width="9.7109375" style="8" customWidth="1"/>
    <col min="3" max="3" width="8.5703125" style="8" customWidth="1"/>
    <col min="4" max="11" width="6.7109375" style="19" customWidth="1"/>
    <col min="12" max="12" width="6.28515625" style="8" customWidth="1"/>
    <col min="13" max="13" width="8.28515625" style="8" customWidth="1"/>
    <col min="14" max="14" width="7.140625" style="20" customWidth="1"/>
    <col min="15" max="15" width="12.85546875" style="8" customWidth="1"/>
    <col min="16" max="16" width="10.42578125" style="38" bestFit="1" customWidth="1"/>
    <col min="17" max="16384" width="11.42578125" style="1"/>
  </cols>
  <sheetData>
    <row r="1" spans="1:16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0"/>
      <c r="O1" s="1"/>
    </row>
    <row r="2" spans="1:16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0"/>
      <c r="O2" s="1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0"/>
      <c r="O3" s="1"/>
    </row>
    <row r="4" spans="1:16" ht="25.5">
      <c r="A4" s="148" t="s">
        <v>40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0"/>
      <c r="O4" s="1"/>
    </row>
    <row r="5" spans="1:16" ht="25.5">
      <c r="A5" s="148" t="s">
        <v>37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0"/>
      <c r="O5" s="1"/>
    </row>
    <row r="6" spans="1:16" ht="37.5">
      <c r="A6" s="149" t="s">
        <v>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0"/>
      <c r="O6" s="1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  <c r="O7" s="1"/>
    </row>
    <row r="8" spans="1:16">
      <c r="A8" s="145" t="s">
        <v>36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0"/>
      <c r="O8" s="1"/>
    </row>
    <row r="9" spans="1:16">
      <c r="A9" s="146" t="s">
        <v>41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0"/>
      <c r="O9" s="1"/>
    </row>
    <row r="10" spans="1:16">
      <c r="A10" s="150" t="s">
        <v>38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67"/>
    </row>
    <row r="11" spans="1:16" ht="20.25" thickBo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7"/>
    </row>
    <row r="12" spans="1:16" ht="20.25" thickBot="1">
      <c r="A12" s="137" t="s">
        <v>27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N12" s="1"/>
      <c r="O12" s="1"/>
    </row>
    <row r="13" spans="1:16" s="3" customFormat="1" ht="20.25" thickBot="1">
      <c r="A13" s="4" t="s">
        <v>0</v>
      </c>
      <c r="B13" s="5" t="s">
        <v>8</v>
      </c>
      <c r="C13" s="5" t="s">
        <v>26</v>
      </c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  <c r="I13" s="4" t="s">
        <v>2</v>
      </c>
      <c r="J13" s="4" t="s">
        <v>3</v>
      </c>
      <c r="K13" s="4" t="s">
        <v>4</v>
      </c>
      <c r="L13" s="4" t="s">
        <v>5</v>
      </c>
      <c r="M13" s="9" t="s">
        <v>30</v>
      </c>
      <c r="N13" s="11" t="s">
        <v>31</v>
      </c>
      <c r="O13" s="58"/>
      <c r="P13" s="39"/>
    </row>
    <row r="14" spans="1:16">
      <c r="A14" s="26" t="s">
        <v>84</v>
      </c>
      <c r="B14" s="23" t="s">
        <v>63</v>
      </c>
      <c r="C14" s="98">
        <v>5.0999999999999996</v>
      </c>
      <c r="D14" s="24">
        <v>7</v>
      </c>
      <c r="E14" s="14">
        <v>41</v>
      </c>
      <c r="F14" s="14">
        <v>36</v>
      </c>
      <c r="G14" s="15">
        <f t="shared" ref="G14:G56" si="0">SUM(E14+F14)</f>
        <v>77</v>
      </c>
      <c r="H14" s="16">
        <f t="shared" ref="H14:H56" si="1">(G14-D14)</f>
        <v>70</v>
      </c>
      <c r="I14" s="14">
        <v>40</v>
      </c>
      <c r="J14" s="15">
        <v>37</v>
      </c>
      <c r="K14" s="15">
        <f t="shared" ref="K14:K57" si="2">SUM(I14:J14)</f>
        <v>77</v>
      </c>
      <c r="L14" s="17">
        <f t="shared" ref="L14:L57" si="3">+(K14-D14)</f>
        <v>70</v>
      </c>
      <c r="M14" s="32">
        <f t="shared" ref="M14:M56" si="4">SUM(H14+L14)</f>
        <v>140</v>
      </c>
      <c r="N14" s="18">
        <f t="shared" ref="N14:N56" si="5">(G14+K14)</f>
        <v>154</v>
      </c>
      <c r="O14" s="41">
        <v>29151</v>
      </c>
      <c r="P14" s="59" t="s">
        <v>34</v>
      </c>
    </row>
    <row r="15" spans="1:16">
      <c r="A15" s="26" t="s">
        <v>95</v>
      </c>
      <c r="B15" s="23" t="s">
        <v>45</v>
      </c>
      <c r="C15" s="98">
        <v>7.8</v>
      </c>
      <c r="D15" s="24">
        <v>10</v>
      </c>
      <c r="E15" s="14">
        <v>41</v>
      </c>
      <c r="F15" s="14">
        <v>41</v>
      </c>
      <c r="G15" s="15">
        <f t="shared" si="0"/>
        <v>82</v>
      </c>
      <c r="H15" s="16">
        <f t="shared" si="1"/>
        <v>72</v>
      </c>
      <c r="I15" s="14">
        <v>42</v>
      </c>
      <c r="J15" s="15">
        <v>38</v>
      </c>
      <c r="K15" s="15">
        <f t="shared" si="2"/>
        <v>80</v>
      </c>
      <c r="L15" s="17">
        <f t="shared" si="3"/>
        <v>70</v>
      </c>
      <c r="M15" s="32">
        <f t="shared" si="4"/>
        <v>142</v>
      </c>
      <c r="N15" s="18">
        <f t="shared" si="5"/>
        <v>162</v>
      </c>
      <c r="O15" s="41">
        <v>27318</v>
      </c>
      <c r="P15" s="59" t="s">
        <v>35</v>
      </c>
    </row>
    <row r="16" spans="1:16">
      <c r="A16" s="128" t="s">
        <v>56</v>
      </c>
      <c r="B16" s="23" t="s">
        <v>45</v>
      </c>
      <c r="C16" s="98">
        <v>0.2</v>
      </c>
      <c r="D16" s="24">
        <v>1</v>
      </c>
      <c r="E16" s="14">
        <v>34</v>
      </c>
      <c r="F16" s="14">
        <v>35</v>
      </c>
      <c r="G16" s="129">
        <f t="shared" si="0"/>
        <v>69</v>
      </c>
      <c r="H16" s="16">
        <f t="shared" si="1"/>
        <v>68</v>
      </c>
      <c r="I16" s="14">
        <v>37</v>
      </c>
      <c r="J16" s="15">
        <v>38</v>
      </c>
      <c r="K16" s="15">
        <f t="shared" si="2"/>
        <v>75</v>
      </c>
      <c r="L16" s="17">
        <f t="shared" si="3"/>
        <v>74</v>
      </c>
      <c r="M16" s="32">
        <f t="shared" si="4"/>
        <v>142</v>
      </c>
      <c r="N16" s="18">
        <f t="shared" si="5"/>
        <v>144</v>
      </c>
      <c r="O16" s="41">
        <v>34095</v>
      </c>
      <c r="P16" s="59" t="s">
        <v>33</v>
      </c>
    </row>
    <row r="17" spans="1:16">
      <c r="A17" s="26" t="s">
        <v>72</v>
      </c>
      <c r="B17" s="23" t="s">
        <v>45</v>
      </c>
      <c r="C17" s="98">
        <v>3.4</v>
      </c>
      <c r="D17" s="24">
        <v>5</v>
      </c>
      <c r="E17" s="14">
        <v>40</v>
      </c>
      <c r="F17" s="14">
        <v>37</v>
      </c>
      <c r="G17" s="15">
        <f t="shared" si="0"/>
        <v>77</v>
      </c>
      <c r="H17" s="16">
        <f t="shared" si="1"/>
        <v>72</v>
      </c>
      <c r="I17" s="14">
        <v>38</v>
      </c>
      <c r="J17" s="15">
        <v>39</v>
      </c>
      <c r="K17" s="15">
        <f t="shared" si="2"/>
        <v>77</v>
      </c>
      <c r="L17" s="17">
        <f t="shared" si="3"/>
        <v>72</v>
      </c>
      <c r="M17" s="32">
        <f t="shared" si="4"/>
        <v>144</v>
      </c>
      <c r="N17" s="18">
        <f t="shared" si="5"/>
        <v>154</v>
      </c>
      <c r="O17" s="41">
        <v>27849</v>
      </c>
    </row>
    <row r="18" spans="1:16">
      <c r="A18" s="128" t="s">
        <v>44</v>
      </c>
      <c r="B18" s="23" t="s">
        <v>45</v>
      </c>
      <c r="C18" s="98">
        <v>-1.9</v>
      </c>
      <c r="D18" s="24">
        <v>-2</v>
      </c>
      <c r="E18" s="14">
        <v>34</v>
      </c>
      <c r="F18" s="14">
        <v>35</v>
      </c>
      <c r="G18" s="129">
        <f t="shared" si="0"/>
        <v>69</v>
      </c>
      <c r="H18" s="16">
        <f t="shared" si="1"/>
        <v>71</v>
      </c>
      <c r="I18" s="14">
        <v>35</v>
      </c>
      <c r="J18" s="15">
        <v>38</v>
      </c>
      <c r="K18" s="15">
        <f t="shared" si="2"/>
        <v>73</v>
      </c>
      <c r="L18" s="17">
        <f t="shared" si="3"/>
        <v>75</v>
      </c>
      <c r="M18" s="32">
        <f t="shared" si="4"/>
        <v>146</v>
      </c>
      <c r="N18" s="18">
        <f t="shared" si="5"/>
        <v>142</v>
      </c>
      <c r="O18" s="41">
        <v>36626</v>
      </c>
      <c r="P18" s="59" t="s">
        <v>32</v>
      </c>
    </row>
    <row r="19" spans="1:16">
      <c r="A19" s="26" t="s">
        <v>103</v>
      </c>
      <c r="B19" s="23" t="s">
        <v>47</v>
      </c>
      <c r="C19" s="98">
        <v>9.5</v>
      </c>
      <c r="D19" s="24">
        <v>12</v>
      </c>
      <c r="E19" s="14">
        <v>45</v>
      </c>
      <c r="F19" s="14">
        <v>43</v>
      </c>
      <c r="G19" s="15">
        <f t="shared" si="0"/>
        <v>88</v>
      </c>
      <c r="H19" s="16">
        <f t="shared" si="1"/>
        <v>76</v>
      </c>
      <c r="I19" s="14">
        <v>43</v>
      </c>
      <c r="J19" s="15">
        <v>40</v>
      </c>
      <c r="K19" s="15">
        <f t="shared" si="2"/>
        <v>83</v>
      </c>
      <c r="L19" s="17">
        <f t="shared" si="3"/>
        <v>71</v>
      </c>
      <c r="M19" s="32">
        <f t="shared" si="4"/>
        <v>147</v>
      </c>
      <c r="N19" s="18">
        <f t="shared" si="5"/>
        <v>171</v>
      </c>
      <c r="O19" s="41">
        <v>24139</v>
      </c>
    </row>
    <row r="20" spans="1:16">
      <c r="A20" s="128" t="s">
        <v>60</v>
      </c>
      <c r="B20" s="23" t="s">
        <v>45</v>
      </c>
      <c r="C20" s="98">
        <v>0.8</v>
      </c>
      <c r="D20" s="24">
        <v>2</v>
      </c>
      <c r="E20" s="14">
        <v>38</v>
      </c>
      <c r="F20" s="14">
        <v>35</v>
      </c>
      <c r="G20" s="129">
        <f t="shared" si="0"/>
        <v>73</v>
      </c>
      <c r="H20" s="16">
        <f t="shared" si="1"/>
        <v>71</v>
      </c>
      <c r="I20" s="14">
        <v>38</v>
      </c>
      <c r="J20" s="15">
        <v>40</v>
      </c>
      <c r="K20" s="15">
        <f t="shared" si="2"/>
        <v>78</v>
      </c>
      <c r="L20" s="17">
        <f t="shared" si="3"/>
        <v>76</v>
      </c>
      <c r="M20" s="32">
        <f t="shared" si="4"/>
        <v>147</v>
      </c>
      <c r="N20" s="18">
        <f t="shared" si="5"/>
        <v>151</v>
      </c>
      <c r="O20" s="41">
        <v>40163</v>
      </c>
    </row>
    <row r="21" spans="1:16">
      <c r="A21" s="26" t="s">
        <v>90</v>
      </c>
      <c r="B21" s="23" t="s">
        <v>45</v>
      </c>
      <c r="C21" s="98">
        <v>6.3</v>
      </c>
      <c r="D21" s="24">
        <v>8</v>
      </c>
      <c r="E21" s="14">
        <v>44</v>
      </c>
      <c r="F21" s="14">
        <v>44</v>
      </c>
      <c r="G21" s="15">
        <f t="shared" si="0"/>
        <v>88</v>
      </c>
      <c r="H21" s="16">
        <f t="shared" si="1"/>
        <v>80</v>
      </c>
      <c r="I21" s="14">
        <v>40</v>
      </c>
      <c r="J21" s="15">
        <v>36</v>
      </c>
      <c r="K21" s="15">
        <f t="shared" si="2"/>
        <v>76</v>
      </c>
      <c r="L21" s="17">
        <f t="shared" si="3"/>
        <v>68</v>
      </c>
      <c r="M21" s="32">
        <f t="shared" si="4"/>
        <v>148</v>
      </c>
      <c r="N21" s="18">
        <f t="shared" si="5"/>
        <v>164</v>
      </c>
      <c r="O21" s="41">
        <v>26438</v>
      </c>
    </row>
    <row r="22" spans="1:16">
      <c r="A22" s="26" t="s">
        <v>92</v>
      </c>
      <c r="B22" s="23" t="s">
        <v>86</v>
      </c>
      <c r="C22" s="98">
        <v>6.8</v>
      </c>
      <c r="D22" s="24">
        <v>9</v>
      </c>
      <c r="E22" s="14">
        <v>45</v>
      </c>
      <c r="F22" s="14">
        <v>42</v>
      </c>
      <c r="G22" s="15">
        <f t="shared" si="0"/>
        <v>87</v>
      </c>
      <c r="H22" s="16">
        <f t="shared" si="1"/>
        <v>78</v>
      </c>
      <c r="I22" s="14">
        <v>41</v>
      </c>
      <c r="J22" s="15">
        <v>38</v>
      </c>
      <c r="K22" s="15">
        <f t="shared" si="2"/>
        <v>79</v>
      </c>
      <c r="L22" s="17">
        <f t="shared" si="3"/>
        <v>70</v>
      </c>
      <c r="M22" s="32">
        <f t="shared" si="4"/>
        <v>148</v>
      </c>
      <c r="N22" s="18">
        <f t="shared" si="5"/>
        <v>166</v>
      </c>
      <c r="O22" s="41">
        <v>26381</v>
      </c>
    </row>
    <row r="23" spans="1:16">
      <c r="A23" s="26" t="s">
        <v>104</v>
      </c>
      <c r="B23" s="23" t="s">
        <v>45</v>
      </c>
      <c r="C23" s="98">
        <v>9.6999999999999993</v>
      </c>
      <c r="D23" s="24">
        <v>12</v>
      </c>
      <c r="E23" s="14">
        <v>47</v>
      </c>
      <c r="F23" s="14">
        <v>41</v>
      </c>
      <c r="G23" s="15">
        <f t="shared" si="0"/>
        <v>88</v>
      </c>
      <c r="H23" s="16">
        <f t="shared" si="1"/>
        <v>76</v>
      </c>
      <c r="I23" s="14">
        <v>41</v>
      </c>
      <c r="J23" s="15">
        <v>43</v>
      </c>
      <c r="K23" s="15">
        <f t="shared" si="2"/>
        <v>84</v>
      </c>
      <c r="L23" s="17">
        <f t="shared" si="3"/>
        <v>72</v>
      </c>
      <c r="M23" s="32">
        <f t="shared" si="4"/>
        <v>148</v>
      </c>
      <c r="N23" s="18">
        <f t="shared" si="5"/>
        <v>172</v>
      </c>
      <c r="O23" s="41">
        <v>27553</v>
      </c>
    </row>
    <row r="24" spans="1:16">
      <c r="A24" s="128" t="s">
        <v>50</v>
      </c>
      <c r="B24" s="23" t="s">
        <v>51</v>
      </c>
      <c r="C24" s="98">
        <v>-0.8</v>
      </c>
      <c r="D24" s="24">
        <v>0</v>
      </c>
      <c r="E24" s="14">
        <v>41</v>
      </c>
      <c r="F24" s="14">
        <v>35</v>
      </c>
      <c r="G24" s="129">
        <f t="shared" si="0"/>
        <v>76</v>
      </c>
      <c r="H24" s="16">
        <f t="shared" si="1"/>
        <v>76</v>
      </c>
      <c r="I24" s="14">
        <v>37</v>
      </c>
      <c r="J24" s="15">
        <v>36</v>
      </c>
      <c r="K24" s="15">
        <f t="shared" si="2"/>
        <v>73</v>
      </c>
      <c r="L24" s="17">
        <f t="shared" si="3"/>
        <v>73</v>
      </c>
      <c r="M24" s="32">
        <f t="shared" si="4"/>
        <v>149</v>
      </c>
      <c r="N24" s="18">
        <f t="shared" si="5"/>
        <v>149</v>
      </c>
      <c r="O24" s="41">
        <v>34117</v>
      </c>
    </row>
    <row r="25" spans="1:16">
      <c r="A25" s="26" t="s">
        <v>93</v>
      </c>
      <c r="B25" s="23" t="s">
        <v>86</v>
      </c>
      <c r="C25" s="98">
        <v>6.8</v>
      </c>
      <c r="D25" s="24">
        <v>9</v>
      </c>
      <c r="E25" s="14">
        <v>45</v>
      </c>
      <c r="F25" s="14">
        <v>39</v>
      </c>
      <c r="G25" s="15">
        <f t="shared" si="0"/>
        <v>84</v>
      </c>
      <c r="H25" s="16">
        <f t="shared" si="1"/>
        <v>75</v>
      </c>
      <c r="I25" s="14">
        <v>42</v>
      </c>
      <c r="J25" s="15">
        <v>41</v>
      </c>
      <c r="K25" s="15">
        <f t="shared" si="2"/>
        <v>83</v>
      </c>
      <c r="L25" s="17">
        <f t="shared" si="3"/>
        <v>74</v>
      </c>
      <c r="M25" s="32">
        <f t="shared" si="4"/>
        <v>149</v>
      </c>
      <c r="N25" s="18">
        <f t="shared" si="5"/>
        <v>167</v>
      </c>
      <c r="O25" s="41">
        <v>27013</v>
      </c>
    </row>
    <row r="26" spans="1:16">
      <c r="A26" s="26" t="s">
        <v>91</v>
      </c>
      <c r="B26" s="23" t="s">
        <v>45</v>
      </c>
      <c r="C26" s="98">
        <v>6.7</v>
      </c>
      <c r="D26" s="24">
        <v>8</v>
      </c>
      <c r="E26" s="14">
        <v>45</v>
      </c>
      <c r="F26" s="14">
        <v>36</v>
      </c>
      <c r="G26" s="15">
        <f t="shared" si="0"/>
        <v>81</v>
      </c>
      <c r="H26" s="16">
        <f t="shared" si="1"/>
        <v>73</v>
      </c>
      <c r="I26" s="14">
        <v>41</v>
      </c>
      <c r="J26" s="15">
        <v>43</v>
      </c>
      <c r="K26" s="15">
        <f t="shared" si="2"/>
        <v>84</v>
      </c>
      <c r="L26" s="17">
        <f t="shared" si="3"/>
        <v>76</v>
      </c>
      <c r="M26" s="32">
        <f t="shared" si="4"/>
        <v>149</v>
      </c>
      <c r="N26" s="18">
        <f t="shared" si="5"/>
        <v>165</v>
      </c>
      <c r="O26" s="41">
        <v>31000</v>
      </c>
    </row>
    <row r="27" spans="1:16">
      <c r="A27" s="128" t="s">
        <v>64</v>
      </c>
      <c r="B27" s="23" t="s">
        <v>47</v>
      </c>
      <c r="C27" s="98">
        <v>1.6</v>
      </c>
      <c r="D27" s="24">
        <v>2</v>
      </c>
      <c r="E27" s="14">
        <v>38</v>
      </c>
      <c r="F27" s="14">
        <v>34</v>
      </c>
      <c r="G27" s="129">
        <f t="shared" si="0"/>
        <v>72</v>
      </c>
      <c r="H27" s="16">
        <f t="shared" si="1"/>
        <v>70</v>
      </c>
      <c r="I27" s="14">
        <v>38</v>
      </c>
      <c r="J27" s="15">
        <v>44</v>
      </c>
      <c r="K27" s="15">
        <f t="shared" si="2"/>
        <v>82</v>
      </c>
      <c r="L27" s="17">
        <f t="shared" si="3"/>
        <v>80</v>
      </c>
      <c r="M27" s="32">
        <f t="shared" si="4"/>
        <v>150</v>
      </c>
      <c r="N27" s="18">
        <f t="shared" si="5"/>
        <v>154</v>
      </c>
      <c r="O27" s="41">
        <v>39770</v>
      </c>
    </row>
    <row r="28" spans="1:16">
      <c r="A28" s="26" t="s">
        <v>94</v>
      </c>
      <c r="B28" s="23" t="s">
        <v>47</v>
      </c>
      <c r="C28" s="98">
        <v>7.1</v>
      </c>
      <c r="D28" s="24">
        <v>9</v>
      </c>
      <c r="E28" s="14">
        <v>41</v>
      </c>
      <c r="F28" s="14">
        <v>48</v>
      </c>
      <c r="G28" s="15">
        <f t="shared" si="0"/>
        <v>89</v>
      </c>
      <c r="H28" s="16">
        <f t="shared" si="1"/>
        <v>80</v>
      </c>
      <c r="I28" s="14">
        <v>44</v>
      </c>
      <c r="J28" s="15">
        <v>36</v>
      </c>
      <c r="K28" s="15">
        <f t="shared" si="2"/>
        <v>80</v>
      </c>
      <c r="L28" s="17">
        <f t="shared" si="3"/>
        <v>71</v>
      </c>
      <c r="M28" s="32">
        <f t="shared" si="4"/>
        <v>151</v>
      </c>
      <c r="N28" s="18">
        <f t="shared" si="5"/>
        <v>169</v>
      </c>
      <c r="O28" s="41">
        <v>24944</v>
      </c>
    </row>
    <row r="29" spans="1:16">
      <c r="A29" s="26" t="s">
        <v>69</v>
      </c>
      <c r="B29" s="23" t="s">
        <v>43</v>
      </c>
      <c r="C29" s="98">
        <v>2.8</v>
      </c>
      <c r="D29" s="24">
        <v>4</v>
      </c>
      <c r="E29" s="14">
        <v>40</v>
      </c>
      <c r="F29" s="14">
        <v>41</v>
      </c>
      <c r="G29" s="15">
        <f t="shared" si="0"/>
        <v>81</v>
      </c>
      <c r="H29" s="16">
        <f t="shared" si="1"/>
        <v>77</v>
      </c>
      <c r="I29" s="14">
        <v>39</v>
      </c>
      <c r="J29" s="15">
        <v>39</v>
      </c>
      <c r="K29" s="15">
        <f t="shared" si="2"/>
        <v>78</v>
      </c>
      <c r="L29" s="17">
        <f t="shared" si="3"/>
        <v>74</v>
      </c>
      <c r="M29" s="32">
        <f t="shared" si="4"/>
        <v>151</v>
      </c>
      <c r="N29" s="18">
        <f t="shared" si="5"/>
        <v>159</v>
      </c>
      <c r="O29" s="41">
        <v>25327</v>
      </c>
    </row>
    <row r="30" spans="1:16">
      <c r="A30" s="26" t="s">
        <v>65</v>
      </c>
      <c r="B30" s="23" t="s">
        <v>47</v>
      </c>
      <c r="C30" s="98">
        <v>1.9</v>
      </c>
      <c r="D30" s="24">
        <v>3</v>
      </c>
      <c r="E30" s="14">
        <v>39</v>
      </c>
      <c r="F30" s="14">
        <v>41</v>
      </c>
      <c r="G30" s="15">
        <f t="shared" si="0"/>
        <v>80</v>
      </c>
      <c r="H30" s="16">
        <f t="shared" si="1"/>
        <v>77</v>
      </c>
      <c r="I30" s="14">
        <v>37</v>
      </c>
      <c r="J30" s="15">
        <v>40</v>
      </c>
      <c r="K30" s="15">
        <f t="shared" si="2"/>
        <v>77</v>
      </c>
      <c r="L30" s="17">
        <f t="shared" si="3"/>
        <v>74</v>
      </c>
      <c r="M30" s="32">
        <f t="shared" si="4"/>
        <v>151</v>
      </c>
      <c r="N30" s="18">
        <f t="shared" si="5"/>
        <v>157</v>
      </c>
      <c r="O30" s="41">
        <v>26822</v>
      </c>
    </row>
    <row r="31" spans="1:16">
      <c r="A31" s="26" t="s">
        <v>58</v>
      </c>
      <c r="B31" s="23" t="s">
        <v>51</v>
      </c>
      <c r="C31" s="98">
        <v>0.5</v>
      </c>
      <c r="D31" s="24">
        <v>1</v>
      </c>
      <c r="E31" s="14">
        <v>40</v>
      </c>
      <c r="F31" s="14">
        <v>37</v>
      </c>
      <c r="G31" s="15">
        <f t="shared" si="0"/>
        <v>77</v>
      </c>
      <c r="H31" s="16">
        <f t="shared" si="1"/>
        <v>76</v>
      </c>
      <c r="I31" s="14">
        <v>37</v>
      </c>
      <c r="J31" s="15">
        <v>40</v>
      </c>
      <c r="K31" s="15">
        <f t="shared" si="2"/>
        <v>77</v>
      </c>
      <c r="L31" s="17">
        <f t="shared" si="3"/>
        <v>76</v>
      </c>
      <c r="M31" s="32">
        <f t="shared" si="4"/>
        <v>152</v>
      </c>
      <c r="N31" s="18">
        <f t="shared" si="5"/>
        <v>154</v>
      </c>
      <c r="O31" s="41">
        <v>29431</v>
      </c>
    </row>
    <row r="32" spans="1:16">
      <c r="A32" s="26" t="s">
        <v>81</v>
      </c>
      <c r="B32" s="23" t="s">
        <v>82</v>
      </c>
      <c r="C32" s="98">
        <v>4.8</v>
      </c>
      <c r="D32" s="24">
        <v>6</v>
      </c>
      <c r="E32" s="14">
        <v>43</v>
      </c>
      <c r="F32" s="14">
        <v>39</v>
      </c>
      <c r="G32" s="15">
        <f t="shared" si="0"/>
        <v>82</v>
      </c>
      <c r="H32" s="16">
        <f t="shared" si="1"/>
        <v>76</v>
      </c>
      <c r="I32" s="14">
        <v>43</v>
      </c>
      <c r="J32" s="15">
        <v>39</v>
      </c>
      <c r="K32" s="15">
        <f t="shared" si="2"/>
        <v>82</v>
      </c>
      <c r="L32" s="17">
        <f t="shared" si="3"/>
        <v>76</v>
      </c>
      <c r="M32" s="32">
        <f t="shared" si="4"/>
        <v>152</v>
      </c>
      <c r="N32" s="18">
        <f t="shared" si="5"/>
        <v>164</v>
      </c>
      <c r="O32" s="41">
        <v>40007</v>
      </c>
    </row>
    <row r="33" spans="1:15">
      <c r="A33" s="26" t="s">
        <v>73</v>
      </c>
      <c r="B33" s="23" t="s">
        <v>45</v>
      </c>
      <c r="C33" s="98">
        <v>3.5</v>
      </c>
      <c r="D33" s="24">
        <v>5</v>
      </c>
      <c r="E33" s="14">
        <v>45</v>
      </c>
      <c r="F33" s="14">
        <v>37</v>
      </c>
      <c r="G33" s="15">
        <f t="shared" si="0"/>
        <v>82</v>
      </c>
      <c r="H33" s="16">
        <f t="shared" si="1"/>
        <v>77</v>
      </c>
      <c r="I33" s="14">
        <v>43</v>
      </c>
      <c r="J33" s="15">
        <v>38</v>
      </c>
      <c r="K33" s="15">
        <f t="shared" si="2"/>
        <v>81</v>
      </c>
      <c r="L33" s="17">
        <f t="shared" si="3"/>
        <v>76</v>
      </c>
      <c r="M33" s="32">
        <f t="shared" si="4"/>
        <v>153</v>
      </c>
      <c r="N33" s="18">
        <f t="shared" si="5"/>
        <v>163</v>
      </c>
      <c r="O33" s="41">
        <v>31843</v>
      </c>
    </row>
    <row r="34" spans="1:15">
      <c r="A34" s="26" t="s">
        <v>96</v>
      </c>
      <c r="B34" s="23" t="s">
        <v>45</v>
      </c>
      <c r="C34" s="98">
        <v>8.1</v>
      </c>
      <c r="D34" s="24">
        <v>10</v>
      </c>
      <c r="E34" s="14">
        <v>43</v>
      </c>
      <c r="F34" s="14">
        <v>43</v>
      </c>
      <c r="G34" s="15">
        <f t="shared" si="0"/>
        <v>86</v>
      </c>
      <c r="H34" s="16">
        <f t="shared" si="1"/>
        <v>76</v>
      </c>
      <c r="I34" s="14">
        <v>42</v>
      </c>
      <c r="J34" s="15">
        <v>45</v>
      </c>
      <c r="K34" s="15">
        <f t="shared" si="2"/>
        <v>87</v>
      </c>
      <c r="L34" s="17">
        <f t="shared" si="3"/>
        <v>77</v>
      </c>
      <c r="M34" s="32">
        <f t="shared" si="4"/>
        <v>153</v>
      </c>
      <c r="N34" s="18">
        <f t="shared" si="5"/>
        <v>173</v>
      </c>
      <c r="O34" s="41">
        <v>27613</v>
      </c>
    </row>
    <row r="35" spans="1:15">
      <c r="A35" s="26" t="s">
        <v>89</v>
      </c>
      <c r="B35" s="23" t="s">
        <v>45</v>
      </c>
      <c r="C35" s="98">
        <v>6.3</v>
      </c>
      <c r="D35" s="24">
        <v>8</v>
      </c>
      <c r="E35" s="14">
        <v>44</v>
      </c>
      <c r="F35" s="14">
        <v>40</v>
      </c>
      <c r="G35" s="15">
        <f t="shared" si="0"/>
        <v>84</v>
      </c>
      <c r="H35" s="16">
        <f t="shared" si="1"/>
        <v>76</v>
      </c>
      <c r="I35" s="14">
        <v>43</v>
      </c>
      <c r="J35" s="15">
        <v>42</v>
      </c>
      <c r="K35" s="15">
        <f t="shared" si="2"/>
        <v>85</v>
      </c>
      <c r="L35" s="17">
        <f t="shared" si="3"/>
        <v>77</v>
      </c>
      <c r="M35" s="32">
        <f t="shared" si="4"/>
        <v>153</v>
      </c>
      <c r="N35" s="18">
        <f t="shared" si="5"/>
        <v>169</v>
      </c>
      <c r="O35" s="41">
        <v>28086</v>
      </c>
    </row>
    <row r="36" spans="1:15">
      <c r="A36" s="128" t="s">
        <v>46</v>
      </c>
      <c r="B36" s="23" t="s">
        <v>47</v>
      </c>
      <c r="C36" s="98">
        <v>-1.6</v>
      </c>
      <c r="D36" s="24">
        <v>-1</v>
      </c>
      <c r="E36" s="14">
        <v>38</v>
      </c>
      <c r="F36" s="14">
        <v>34</v>
      </c>
      <c r="G36" s="129">
        <f t="shared" si="0"/>
        <v>72</v>
      </c>
      <c r="H36" s="16">
        <f t="shared" si="1"/>
        <v>73</v>
      </c>
      <c r="I36" s="14">
        <v>41</v>
      </c>
      <c r="J36" s="15">
        <v>38</v>
      </c>
      <c r="K36" s="15">
        <f t="shared" si="2"/>
        <v>79</v>
      </c>
      <c r="L36" s="17">
        <f t="shared" si="3"/>
        <v>80</v>
      </c>
      <c r="M36" s="32">
        <f t="shared" si="4"/>
        <v>153</v>
      </c>
      <c r="N36" s="18">
        <f t="shared" si="5"/>
        <v>151</v>
      </c>
      <c r="O36" s="41">
        <v>27313</v>
      </c>
    </row>
    <row r="37" spans="1:15">
      <c r="A37" s="26" t="s">
        <v>61</v>
      </c>
      <c r="B37" s="23" t="s">
        <v>45</v>
      </c>
      <c r="C37" s="98">
        <v>1.1000000000000001</v>
      </c>
      <c r="D37" s="24">
        <v>2</v>
      </c>
      <c r="E37" s="14">
        <v>40</v>
      </c>
      <c r="F37" s="14">
        <v>37</v>
      </c>
      <c r="G37" s="15">
        <f t="shared" si="0"/>
        <v>77</v>
      </c>
      <c r="H37" s="16">
        <f t="shared" si="1"/>
        <v>75</v>
      </c>
      <c r="I37" s="14">
        <v>39</v>
      </c>
      <c r="J37" s="15">
        <v>42</v>
      </c>
      <c r="K37" s="15">
        <f t="shared" si="2"/>
        <v>81</v>
      </c>
      <c r="L37" s="17">
        <f t="shared" si="3"/>
        <v>79</v>
      </c>
      <c r="M37" s="32">
        <f t="shared" si="4"/>
        <v>154</v>
      </c>
      <c r="N37" s="18">
        <f t="shared" si="5"/>
        <v>158</v>
      </c>
      <c r="O37" s="41">
        <v>36513</v>
      </c>
    </row>
    <row r="38" spans="1:15">
      <c r="A38" s="26" t="s">
        <v>102</v>
      </c>
      <c r="B38" s="23" t="s">
        <v>47</v>
      </c>
      <c r="C38" s="98">
        <v>9.4</v>
      </c>
      <c r="D38" s="24">
        <v>12</v>
      </c>
      <c r="E38" s="14">
        <v>39</v>
      </c>
      <c r="F38" s="14">
        <v>44</v>
      </c>
      <c r="G38" s="15">
        <f t="shared" si="0"/>
        <v>83</v>
      </c>
      <c r="H38" s="16">
        <f t="shared" si="1"/>
        <v>71</v>
      </c>
      <c r="I38" s="14">
        <v>47</v>
      </c>
      <c r="J38" s="15">
        <v>48</v>
      </c>
      <c r="K38" s="15">
        <f t="shared" si="2"/>
        <v>95</v>
      </c>
      <c r="L38" s="17">
        <f t="shared" si="3"/>
        <v>83</v>
      </c>
      <c r="M38" s="32">
        <f t="shared" si="4"/>
        <v>154</v>
      </c>
      <c r="N38" s="18">
        <f t="shared" si="5"/>
        <v>178</v>
      </c>
      <c r="O38" s="41">
        <v>35437</v>
      </c>
    </row>
    <row r="39" spans="1:15">
      <c r="A39" s="26" t="s">
        <v>62</v>
      </c>
      <c r="B39" s="23" t="s">
        <v>63</v>
      </c>
      <c r="C39" s="98">
        <v>1.5</v>
      </c>
      <c r="D39" s="24">
        <v>2</v>
      </c>
      <c r="E39" s="14">
        <v>48</v>
      </c>
      <c r="F39" s="14">
        <v>39</v>
      </c>
      <c r="G39" s="15">
        <f t="shared" si="0"/>
        <v>87</v>
      </c>
      <c r="H39" s="16">
        <f t="shared" si="1"/>
        <v>85</v>
      </c>
      <c r="I39" s="14">
        <v>37</v>
      </c>
      <c r="J39" s="15">
        <v>35</v>
      </c>
      <c r="K39" s="15">
        <f t="shared" si="2"/>
        <v>72</v>
      </c>
      <c r="L39" s="17">
        <f t="shared" si="3"/>
        <v>70</v>
      </c>
      <c r="M39" s="32">
        <f t="shared" si="4"/>
        <v>155</v>
      </c>
      <c r="N39" s="18">
        <f t="shared" si="5"/>
        <v>159</v>
      </c>
      <c r="O39" s="41">
        <v>25144</v>
      </c>
    </row>
    <row r="40" spans="1:15">
      <c r="A40" s="26" t="s">
        <v>79</v>
      </c>
      <c r="B40" s="23" t="s">
        <v>47</v>
      </c>
      <c r="C40" s="98">
        <v>4.4000000000000004</v>
      </c>
      <c r="D40" s="24">
        <v>6</v>
      </c>
      <c r="E40" s="14">
        <v>46</v>
      </c>
      <c r="F40" s="14">
        <v>44</v>
      </c>
      <c r="G40" s="15">
        <f t="shared" si="0"/>
        <v>90</v>
      </c>
      <c r="H40" s="16">
        <f t="shared" si="1"/>
        <v>84</v>
      </c>
      <c r="I40" s="14">
        <v>36</v>
      </c>
      <c r="J40" s="15">
        <v>41</v>
      </c>
      <c r="K40" s="15">
        <f t="shared" si="2"/>
        <v>77</v>
      </c>
      <c r="L40" s="17">
        <f t="shared" si="3"/>
        <v>71</v>
      </c>
      <c r="M40" s="32">
        <f t="shared" si="4"/>
        <v>155</v>
      </c>
      <c r="N40" s="18">
        <f t="shared" si="5"/>
        <v>167</v>
      </c>
      <c r="O40" s="41">
        <v>28240</v>
      </c>
    </row>
    <row r="41" spans="1:15">
      <c r="A41" s="26" t="s">
        <v>88</v>
      </c>
      <c r="B41" s="23" t="s">
        <v>86</v>
      </c>
      <c r="C41" s="98">
        <v>5.9</v>
      </c>
      <c r="D41" s="24">
        <v>7</v>
      </c>
      <c r="E41" s="14">
        <v>43</v>
      </c>
      <c r="F41" s="14">
        <v>44</v>
      </c>
      <c r="G41" s="15">
        <f t="shared" si="0"/>
        <v>87</v>
      </c>
      <c r="H41" s="16">
        <f t="shared" si="1"/>
        <v>80</v>
      </c>
      <c r="I41" s="14">
        <v>43</v>
      </c>
      <c r="J41" s="15">
        <v>40</v>
      </c>
      <c r="K41" s="15">
        <f t="shared" si="2"/>
        <v>83</v>
      </c>
      <c r="L41" s="17">
        <f t="shared" si="3"/>
        <v>76</v>
      </c>
      <c r="M41" s="32">
        <f t="shared" si="4"/>
        <v>156</v>
      </c>
      <c r="N41" s="18">
        <f t="shared" si="5"/>
        <v>170</v>
      </c>
      <c r="O41" s="41">
        <v>24765</v>
      </c>
    </row>
    <row r="42" spans="1:15">
      <c r="A42" s="26" t="s">
        <v>66</v>
      </c>
      <c r="B42" s="23" t="s">
        <v>67</v>
      </c>
      <c r="C42" s="98">
        <v>2.2999999999999998</v>
      </c>
      <c r="D42" s="24">
        <v>3</v>
      </c>
      <c r="E42" s="14">
        <v>41</v>
      </c>
      <c r="F42" s="14">
        <v>38</v>
      </c>
      <c r="G42" s="15">
        <f t="shared" si="0"/>
        <v>79</v>
      </c>
      <c r="H42" s="16">
        <f t="shared" si="1"/>
        <v>76</v>
      </c>
      <c r="I42" s="14">
        <v>41</v>
      </c>
      <c r="J42" s="15">
        <v>42</v>
      </c>
      <c r="K42" s="15">
        <f t="shared" si="2"/>
        <v>83</v>
      </c>
      <c r="L42" s="17">
        <f t="shared" si="3"/>
        <v>80</v>
      </c>
      <c r="M42" s="32">
        <f t="shared" si="4"/>
        <v>156</v>
      </c>
      <c r="N42" s="18">
        <f t="shared" si="5"/>
        <v>162</v>
      </c>
      <c r="O42" s="41">
        <v>22466</v>
      </c>
    </row>
    <row r="43" spans="1:15">
      <c r="A43" s="26" t="s">
        <v>83</v>
      </c>
      <c r="B43" s="23" t="s">
        <v>47</v>
      </c>
      <c r="C43" s="98">
        <v>4.9000000000000004</v>
      </c>
      <c r="D43" s="24">
        <v>6</v>
      </c>
      <c r="E43" s="14">
        <v>44</v>
      </c>
      <c r="F43" s="14">
        <v>38</v>
      </c>
      <c r="G43" s="15">
        <f t="shared" si="0"/>
        <v>82</v>
      </c>
      <c r="H43" s="16">
        <f t="shared" si="1"/>
        <v>76</v>
      </c>
      <c r="I43" s="14">
        <v>42</v>
      </c>
      <c r="J43" s="15">
        <v>46</v>
      </c>
      <c r="K43" s="15">
        <f t="shared" si="2"/>
        <v>88</v>
      </c>
      <c r="L43" s="17">
        <f t="shared" si="3"/>
        <v>82</v>
      </c>
      <c r="M43" s="32">
        <f t="shared" si="4"/>
        <v>158</v>
      </c>
      <c r="N43" s="18">
        <f t="shared" si="5"/>
        <v>170</v>
      </c>
      <c r="O43" s="41">
        <v>26007</v>
      </c>
    </row>
    <row r="44" spans="1:15">
      <c r="A44" s="26" t="s">
        <v>57</v>
      </c>
      <c r="B44" s="23" t="s">
        <v>47</v>
      </c>
      <c r="C44" s="98">
        <v>0.4</v>
      </c>
      <c r="D44" s="24">
        <v>1</v>
      </c>
      <c r="E44" s="14">
        <v>40</v>
      </c>
      <c r="F44" s="14">
        <v>42</v>
      </c>
      <c r="G44" s="15">
        <f t="shared" si="0"/>
        <v>82</v>
      </c>
      <c r="H44" s="16">
        <f t="shared" si="1"/>
        <v>81</v>
      </c>
      <c r="I44" s="14">
        <v>40</v>
      </c>
      <c r="J44" s="15">
        <v>39</v>
      </c>
      <c r="K44" s="15">
        <f t="shared" si="2"/>
        <v>79</v>
      </c>
      <c r="L44" s="17">
        <f t="shared" si="3"/>
        <v>78</v>
      </c>
      <c r="M44" s="32">
        <f t="shared" si="4"/>
        <v>159</v>
      </c>
      <c r="N44" s="18">
        <f t="shared" si="5"/>
        <v>161</v>
      </c>
      <c r="O44" s="41">
        <v>38833</v>
      </c>
    </row>
    <row r="45" spans="1:15">
      <c r="A45" s="26" t="s">
        <v>68</v>
      </c>
      <c r="B45" s="23" t="s">
        <v>43</v>
      </c>
      <c r="C45" s="98">
        <v>2.6</v>
      </c>
      <c r="D45" s="24">
        <v>4</v>
      </c>
      <c r="E45" s="14">
        <v>44</v>
      </c>
      <c r="F45" s="14">
        <v>42</v>
      </c>
      <c r="G45" s="15">
        <f t="shared" si="0"/>
        <v>86</v>
      </c>
      <c r="H45" s="16">
        <f t="shared" si="1"/>
        <v>82</v>
      </c>
      <c r="I45" s="14">
        <v>43</v>
      </c>
      <c r="J45" s="15">
        <v>39</v>
      </c>
      <c r="K45" s="15">
        <f t="shared" si="2"/>
        <v>82</v>
      </c>
      <c r="L45" s="17">
        <f t="shared" si="3"/>
        <v>78</v>
      </c>
      <c r="M45" s="32">
        <f t="shared" si="4"/>
        <v>160</v>
      </c>
      <c r="N45" s="18">
        <f t="shared" si="5"/>
        <v>168</v>
      </c>
      <c r="O45" s="41">
        <v>39281</v>
      </c>
    </row>
    <row r="46" spans="1:15">
      <c r="A46" s="26" t="s">
        <v>105</v>
      </c>
      <c r="B46" s="23" t="s">
        <v>98</v>
      </c>
      <c r="C46" s="98">
        <v>9.6999999999999993</v>
      </c>
      <c r="D46" s="24">
        <v>12</v>
      </c>
      <c r="E46" s="14">
        <v>52</v>
      </c>
      <c r="F46" s="14">
        <v>43</v>
      </c>
      <c r="G46" s="15">
        <f t="shared" si="0"/>
        <v>95</v>
      </c>
      <c r="H46" s="16">
        <f t="shared" si="1"/>
        <v>83</v>
      </c>
      <c r="I46" s="14">
        <v>46</v>
      </c>
      <c r="J46" s="15">
        <v>44</v>
      </c>
      <c r="K46" s="15">
        <f t="shared" si="2"/>
        <v>90</v>
      </c>
      <c r="L46" s="17">
        <f t="shared" si="3"/>
        <v>78</v>
      </c>
      <c r="M46" s="32">
        <f t="shared" si="4"/>
        <v>161</v>
      </c>
      <c r="N46" s="18">
        <f t="shared" si="5"/>
        <v>185</v>
      </c>
      <c r="O46" s="41">
        <v>28131</v>
      </c>
    </row>
    <row r="47" spans="1:15">
      <c r="A47" s="26" t="s">
        <v>48</v>
      </c>
      <c r="B47" s="23" t="s">
        <v>49</v>
      </c>
      <c r="C47" s="98">
        <v>-1.5</v>
      </c>
      <c r="D47" s="24">
        <v>-1</v>
      </c>
      <c r="E47" s="14">
        <v>40</v>
      </c>
      <c r="F47" s="14">
        <v>40</v>
      </c>
      <c r="G47" s="15">
        <f t="shared" si="0"/>
        <v>80</v>
      </c>
      <c r="H47" s="16">
        <f t="shared" si="1"/>
        <v>81</v>
      </c>
      <c r="I47" s="14">
        <v>40</v>
      </c>
      <c r="J47" s="15">
        <v>39</v>
      </c>
      <c r="K47" s="15">
        <f t="shared" si="2"/>
        <v>79</v>
      </c>
      <c r="L47" s="17">
        <f t="shared" si="3"/>
        <v>80</v>
      </c>
      <c r="M47" s="32">
        <f t="shared" si="4"/>
        <v>161</v>
      </c>
      <c r="N47" s="18">
        <f t="shared" si="5"/>
        <v>159</v>
      </c>
      <c r="O47" s="41">
        <v>35076</v>
      </c>
    </row>
    <row r="48" spans="1:15">
      <c r="A48" s="26" t="s">
        <v>100</v>
      </c>
      <c r="B48" s="23" t="s">
        <v>63</v>
      </c>
      <c r="C48" s="98">
        <v>9.1999999999999993</v>
      </c>
      <c r="D48" s="24">
        <v>11</v>
      </c>
      <c r="E48" s="14">
        <v>46</v>
      </c>
      <c r="F48" s="14">
        <v>43</v>
      </c>
      <c r="G48" s="15">
        <f t="shared" si="0"/>
        <v>89</v>
      </c>
      <c r="H48" s="16">
        <f t="shared" si="1"/>
        <v>78</v>
      </c>
      <c r="I48" s="14">
        <v>50</v>
      </c>
      <c r="J48" s="15">
        <v>44</v>
      </c>
      <c r="K48" s="15">
        <f t="shared" si="2"/>
        <v>94</v>
      </c>
      <c r="L48" s="17">
        <f t="shared" si="3"/>
        <v>83</v>
      </c>
      <c r="M48" s="32">
        <f t="shared" si="4"/>
        <v>161</v>
      </c>
      <c r="N48" s="18">
        <f t="shared" si="5"/>
        <v>183</v>
      </c>
      <c r="O48" s="41">
        <v>32865</v>
      </c>
    </row>
    <row r="49" spans="1:15">
      <c r="A49" s="26" t="s">
        <v>87</v>
      </c>
      <c r="B49" s="23" t="s">
        <v>63</v>
      </c>
      <c r="C49" s="98">
        <v>5.7</v>
      </c>
      <c r="D49" s="24">
        <v>7</v>
      </c>
      <c r="E49" s="14">
        <v>41</v>
      </c>
      <c r="F49" s="14">
        <v>46</v>
      </c>
      <c r="G49" s="15">
        <f t="shared" si="0"/>
        <v>87</v>
      </c>
      <c r="H49" s="16">
        <f t="shared" si="1"/>
        <v>80</v>
      </c>
      <c r="I49" s="14">
        <v>51</v>
      </c>
      <c r="J49" s="15">
        <v>38</v>
      </c>
      <c r="K49" s="15">
        <f t="shared" si="2"/>
        <v>89</v>
      </c>
      <c r="L49" s="17">
        <f t="shared" si="3"/>
        <v>82</v>
      </c>
      <c r="M49" s="32">
        <f t="shared" si="4"/>
        <v>162</v>
      </c>
      <c r="N49" s="18">
        <f t="shared" si="5"/>
        <v>176</v>
      </c>
      <c r="O49" s="41">
        <v>28522</v>
      </c>
    </row>
    <row r="50" spans="1:15">
      <c r="A50" s="26" t="s">
        <v>97</v>
      </c>
      <c r="B50" s="23" t="s">
        <v>67</v>
      </c>
      <c r="C50" s="98">
        <v>8.6</v>
      </c>
      <c r="D50" s="24">
        <v>11</v>
      </c>
      <c r="E50" s="14">
        <v>45</v>
      </c>
      <c r="F50" s="14">
        <v>43</v>
      </c>
      <c r="G50" s="15">
        <f t="shared" si="0"/>
        <v>88</v>
      </c>
      <c r="H50" s="16">
        <f t="shared" si="1"/>
        <v>77</v>
      </c>
      <c r="I50" s="14">
        <v>54</v>
      </c>
      <c r="J50" s="15">
        <v>42</v>
      </c>
      <c r="K50" s="15">
        <f t="shared" si="2"/>
        <v>96</v>
      </c>
      <c r="L50" s="17">
        <f t="shared" si="3"/>
        <v>85</v>
      </c>
      <c r="M50" s="32">
        <f t="shared" si="4"/>
        <v>162</v>
      </c>
      <c r="N50" s="18">
        <f t="shared" si="5"/>
        <v>184</v>
      </c>
      <c r="O50" s="41">
        <v>24517</v>
      </c>
    </row>
    <row r="51" spans="1:15">
      <c r="A51" s="26" t="s">
        <v>80</v>
      </c>
      <c r="B51" s="23" t="s">
        <v>51</v>
      </c>
      <c r="C51" s="98">
        <v>4.5999999999999996</v>
      </c>
      <c r="D51" s="24">
        <v>6</v>
      </c>
      <c r="E51" s="14">
        <v>46</v>
      </c>
      <c r="F51" s="14">
        <v>43</v>
      </c>
      <c r="G51" s="15">
        <f t="shared" si="0"/>
        <v>89</v>
      </c>
      <c r="H51" s="16">
        <f t="shared" si="1"/>
        <v>83</v>
      </c>
      <c r="I51" s="14">
        <v>46</v>
      </c>
      <c r="J51" s="15">
        <v>42</v>
      </c>
      <c r="K51" s="15">
        <f t="shared" si="2"/>
        <v>88</v>
      </c>
      <c r="L51" s="17">
        <f t="shared" si="3"/>
        <v>82</v>
      </c>
      <c r="M51" s="32">
        <f t="shared" si="4"/>
        <v>165</v>
      </c>
      <c r="N51" s="18">
        <f t="shared" si="5"/>
        <v>177</v>
      </c>
      <c r="O51" s="41">
        <v>38291</v>
      </c>
    </row>
    <row r="52" spans="1:15">
      <c r="A52" s="128" t="s">
        <v>42</v>
      </c>
      <c r="B52" s="23" t="s">
        <v>43</v>
      </c>
      <c r="C52" s="98">
        <v>-3.3</v>
      </c>
      <c r="D52" s="24">
        <v>-3</v>
      </c>
      <c r="E52" s="14">
        <v>38</v>
      </c>
      <c r="F52" s="14">
        <v>37</v>
      </c>
      <c r="G52" s="129">
        <f t="shared" si="0"/>
        <v>75</v>
      </c>
      <c r="H52" s="16">
        <f t="shared" si="1"/>
        <v>78</v>
      </c>
      <c r="I52" s="14">
        <v>47</v>
      </c>
      <c r="J52" s="15">
        <v>37</v>
      </c>
      <c r="K52" s="15">
        <f t="shared" si="2"/>
        <v>84</v>
      </c>
      <c r="L52" s="17">
        <f t="shared" si="3"/>
        <v>87</v>
      </c>
      <c r="M52" s="32">
        <f t="shared" si="4"/>
        <v>165</v>
      </c>
      <c r="N52" s="18">
        <f t="shared" si="5"/>
        <v>159</v>
      </c>
      <c r="O52" s="41">
        <v>38922</v>
      </c>
    </row>
    <row r="53" spans="1:15">
      <c r="A53" s="26" t="s">
        <v>75</v>
      </c>
      <c r="B53" s="23" t="s">
        <v>63</v>
      </c>
      <c r="C53" s="98">
        <v>3.8</v>
      </c>
      <c r="D53" s="24">
        <v>5</v>
      </c>
      <c r="E53" s="14">
        <v>46</v>
      </c>
      <c r="F53" s="14">
        <v>46</v>
      </c>
      <c r="G53" s="15">
        <f t="shared" si="0"/>
        <v>92</v>
      </c>
      <c r="H53" s="16">
        <f t="shared" si="1"/>
        <v>87</v>
      </c>
      <c r="I53" s="14">
        <v>40</v>
      </c>
      <c r="J53" s="15">
        <v>45</v>
      </c>
      <c r="K53" s="15">
        <f t="shared" si="2"/>
        <v>85</v>
      </c>
      <c r="L53" s="17">
        <f t="shared" si="3"/>
        <v>80</v>
      </c>
      <c r="M53" s="32">
        <f t="shared" si="4"/>
        <v>167</v>
      </c>
      <c r="N53" s="18">
        <f t="shared" si="5"/>
        <v>177</v>
      </c>
      <c r="O53" s="41">
        <v>20469</v>
      </c>
    </row>
    <row r="54" spans="1:15">
      <c r="A54" s="26" t="s">
        <v>78</v>
      </c>
      <c r="B54" s="23" t="s">
        <v>51</v>
      </c>
      <c r="C54" s="98">
        <v>4.3</v>
      </c>
      <c r="D54" s="24">
        <v>6</v>
      </c>
      <c r="E54" s="14">
        <v>46</v>
      </c>
      <c r="F54" s="14">
        <v>46</v>
      </c>
      <c r="G54" s="15">
        <f t="shared" si="0"/>
        <v>92</v>
      </c>
      <c r="H54" s="16">
        <f t="shared" si="1"/>
        <v>86</v>
      </c>
      <c r="I54" s="14">
        <v>42</v>
      </c>
      <c r="J54" s="15">
        <v>46</v>
      </c>
      <c r="K54" s="15">
        <f t="shared" si="2"/>
        <v>88</v>
      </c>
      <c r="L54" s="17">
        <f t="shared" si="3"/>
        <v>82</v>
      </c>
      <c r="M54" s="32">
        <f t="shared" si="4"/>
        <v>168</v>
      </c>
      <c r="N54" s="18">
        <f t="shared" si="5"/>
        <v>180</v>
      </c>
      <c r="O54" s="41">
        <v>26357</v>
      </c>
    </row>
    <row r="55" spans="1:15">
      <c r="A55" s="26" t="s">
        <v>74</v>
      </c>
      <c r="B55" s="23" t="s">
        <v>63</v>
      </c>
      <c r="C55" s="98">
        <v>3.8</v>
      </c>
      <c r="D55" s="24">
        <v>5</v>
      </c>
      <c r="E55" s="14">
        <v>46</v>
      </c>
      <c r="F55" s="14">
        <v>43</v>
      </c>
      <c r="G55" s="15">
        <f t="shared" si="0"/>
        <v>89</v>
      </c>
      <c r="H55" s="16">
        <f t="shared" si="1"/>
        <v>84</v>
      </c>
      <c r="I55" s="14">
        <v>51</v>
      </c>
      <c r="J55" s="15">
        <v>39</v>
      </c>
      <c r="K55" s="15">
        <f t="shared" si="2"/>
        <v>90</v>
      </c>
      <c r="L55" s="17">
        <f t="shared" si="3"/>
        <v>85</v>
      </c>
      <c r="M55" s="32">
        <f t="shared" si="4"/>
        <v>169</v>
      </c>
      <c r="N55" s="18">
        <f t="shared" si="5"/>
        <v>179</v>
      </c>
      <c r="O55" s="41">
        <v>23184</v>
      </c>
    </row>
    <row r="56" spans="1:15">
      <c r="A56" s="26" t="s">
        <v>77</v>
      </c>
      <c r="B56" s="23" t="s">
        <v>67</v>
      </c>
      <c r="C56" s="98">
        <v>4</v>
      </c>
      <c r="D56" s="24">
        <v>5</v>
      </c>
      <c r="E56" s="14">
        <v>46</v>
      </c>
      <c r="F56" s="14">
        <v>45</v>
      </c>
      <c r="G56" s="15">
        <f t="shared" si="0"/>
        <v>91</v>
      </c>
      <c r="H56" s="16">
        <f t="shared" si="1"/>
        <v>86</v>
      </c>
      <c r="I56" s="14">
        <v>51</v>
      </c>
      <c r="J56" s="15">
        <v>45</v>
      </c>
      <c r="K56" s="15">
        <f t="shared" si="2"/>
        <v>96</v>
      </c>
      <c r="L56" s="17">
        <f t="shared" si="3"/>
        <v>91</v>
      </c>
      <c r="M56" s="32">
        <f t="shared" si="4"/>
        <v>177</v>
      </c>
      <c r="N56" s="18">
        <f t="shared" si="5"/>
        <v>187</v>
      </c>
      <c r="O56" s="41">
        <v>37089</v>
      </c>
    </row>
    <row r="57" spans="1:15">
      <c r="A57" s="26" t="s">
        <v>55</v>
      </c>
      <c r="B57" s="23" t="s">
        <v>43</v>
      </c>
      <c r="C57" s="98">
        <v>0.1</v>
      </c>
      <c r="D57" s="24">
        <v>1</v>
      </c>
      <c r="E57" s="14" t="s">
        <v>5</v>
      </c>
      <c r="F57" s="14" t="s">
        <v>208</v>
      </c>
      <c r="G57" s="14" t="s">
        <v>209</v>
      </c>
      <c r="H57" s="121" t="s">
        <v>11</v>
      </c>
      <c r="I57" s="14">
        <v>43</v>
      </c>
      <c r="J57" s="14">
        <v>41</v>
      </c>
      <c r="K57" s="15">
        <f t="shared" si="2"/>
        <v>84</v>
      </c>
      <c r="L57" s="17">
        <f t="shared" si="3"/>
        <v>83</v>
      </c>
      <c r="M57" s="135" t="s">
        <v>11</v>
      </c>
      <c r="N57" s="136" t="s">
        <v>11</v>
      </c>
      <c r="O57" s="41">
        <v>22291</v>
      </c>
    </row>
    <row r="58" spans="1:15">
      <c r="A58" s="128" t="s">
        <v>71</v>
      </c>
      <c r="B58" s="23" t="s">
        <v>51</v>
      </c>
      <c r="C58" s="98">
        <v>3</v>
      </c>
      <c r="D58" s="24">
        <v>4</v>
      </c>
      <c r="E58" s="14">
        <v>39</v>
      </c>
      <c r="F58" s="14">
        <v>36</v>
      </c>
      <c r="G58" s="129">
        <f t="shared" ref="G58:G63" si="6">SUM(E58+F58)</f>
        <v>75</v>
      </c>
      <c r="H58" s="16">
        <f t="shared" ref="H58:H63" si="7">(G58-D58)</f>
        <v>71</v>
      </c>
      <c r="I58" s="14" t="s">
        <v>213</v>
      </c>
      <c r="J58" s="15" t="s">
        <v>208</v>
      </c>
      <c r="K58" s="14" t="s">
        <v>11</v>
      </c>
      <c r="L58" s="122" t="s">
        <v>11</v>
      </c>
      <c r="M58" s="135" t="s">
        <v>11</v>
      </c>
      <c r="N58" s="136" t="s">
        <v>11</v>
      </c>
      <c r="O58" s="41">
        <v>37278</v>
      </c>
    </row>
    <row r="59" spans="1:15">
      <c r="A59" s="26" t="s">
        <v>76</v>
      </c>
      <c r="B59" s="23" t="s">
        <v>47</v>
      </c>
      <c r="C59" s="98">
        <v>3.9</v>
      </c>
      <c r="D59" s="24">
        <v>5</v>
      </c>
      <c r="E59" s="14">
        <v>40</v>
      </c>
      <c r="F59" s="14">
        <v>37</v>
      </c>
      <c r="G59" s="15">
        <f t="shared" si="6"/>
        <v>77</v>
      </c>
      <c r="H59" s="16">
        <f t="shared" si="7"/>
        <v>72</v>
      </c>
      <c r="I59" s="14" t="s">
        <v>5</v>
      </c>
      <c r="J59" s="15" t="s">
        <v>208</v>
      </c>
      <c r="K59" s="15" t="s">
        <v>209</v>
      </c>
      <c r="L59" s="122" t="s">
        <v>11</v>
      </c>
      <c r="M59" s="135" t="s">
        <v>11</v>
      </c>
      <c r="N59" s="136" t="s">
        <v>11</v>
      </c>
      <c r="O59" s="41">
        <v>30725</v>
      </c>
    </row>
    <row r="60" spans="1:15">
      <c r="A60" s="26" t="s">
        <v>59</v>
      </c>
      <c r="B60" s="23" t="s">
        <v>51</v>
      </c>
      <c r="C60" s="98">
        <v>0.6</v>
      </c>
      <c r="D60" s="24">
        <v>1</v>
      </c>
      <c r="E60" s="14">
        <v>40</v>
      </c>
      <c r="F60" s="14">
        <v>38</v>
      </c>
      <c r="G60" s="15">
        <f t="shared" si="6"/>
        <v>78</v>
      </c>
      <c r="H60" s="16">
        <f t="shared" si="7"/>
        <v>77</v>
      </c>
      <c r="I60" s="14" t="s">
        <v>5</v>
      </c>
      <c r="J60" s="15" t="s">
        <v>208</v>
      </c>
      <c r="K60" s="15" t="s">
        <v>209</v>
      </c>
      <c r="L60" s="122" t="s">
        <v>11</v>
      </c>
      <c r="M60" s="135" t="s">
        <v>11</v>
      </c>
      <c r="N60" s="136" t="s">
        <v>11</v>
      </c>
      <c r="O60" s="41">
        <v>29353</v>
      </c>
    </row>
    <row r="61" spans="1:15">
      <c r="A61" s="26" t="s">
        <v>101</v>
      </c>
      <c r="B61" s="23" t="s">
        <v>63</v>
      </c>
      <c r="C61" s="98">
        <v>9.1999999999999993</v>
      </c>
      <c r="D61" s="24">
        <v>11</v>
      </c>
      <c r="E61" s="14">
        <v>43</v>
      </c>
      <c r="F61" s="14">
        <v>47</v>
      </c>
      <c r="G61" s="15">
        <f t="shared" si="6"/>
        <v>90</v>
      </c>
      <c r="H61" s="16">
        <f t="shared" si="7"/>
        <v>79</v>
      </c>
      <c r="I61" s="14" t="s">
        <v>5</v>
      </c>
      <c r="J61" s="15" t="s">
        <v>208</v>
      </c>
      <c r="K61" s="15" t="s">
        <v>209</v>
      </c>
      <c r="L61" s="122" t="s">
        <v>11</v>
      </c>
      <c r="M61" s="135" t="s">
        <v>11</v>
      </c>
      <c r="N61" s="136" t="s">
        <v>11</v>
      </c>
      <c r="O61" s="41">
        <v>31484</v>
      </c>
    </row>
    <row r="62" spans="1:15">
      <c r="A62" s="26" t="s">
        <v>99</v>
      </c>
      <c r="B62" s="23" t="s">
        <v>47</v>
      </c>
      <c r="C62" s="98">
        <v>9.1</v>
      </c>
      <c r="D62" s="24">
        <v>11</v>
      </c>
      <c r="E62" s="14">
        <v>47</v>
      </c>
      <c r="F62" s="14">
        <v>44</v>
      </c>
      <c r="G62" s="15">
        <f t="shared" si="6"/>
        <v>91</v>
      </c>
      <c r="H62" s="16">
        <f t="shared" si="7"/>
        <v>80</v>
      </c>
      <c r="I62" s="14" t="s">
        <v>5</v>
      </c>
      <c r="J62" s="15" t="s">
        <v>208</v>
      </c>
      <c r="K62" s="15" t="s">
        <v>209</v>
      </c>
      <c r="L62" s="122" t="s">
        <v>11</v>
      </c>
      <c r="M62" s="135" t="s">
        <v>11</v>
      </c>
      <c r="N62" s="136" t="s">
        <v>11</v>
      </c>
      <c r="O62" s="41">
        <v>26888</v>
      </c>
    </row>
    <row r="63" spans="1:15">
      <c r="A63" s="26" t="s">
        <v>85</v>
      </c>
      <c r="B63" s="23" t="s">
        <v>86</v>
      </c>
      <c r="C63" s="98">
        <v>5.5</v>
      </c>
      <c r="D63" s="24">
        <v>7</v>
      </c>
      <c r="E63" s="14">
        <v>43</v>
      </c>
      <c r="F63" s="14">
        <v>44</v>
      </c>
      <c r="G63" s="15">
        <f t="shared" si="6"/>
        <v>87</v>
      </c>
      <c r="H63" s="16">
        <f t="shared" si="7"/>
        <v>80</v>
      </c>
      <c r="I63" s="14" t="s">
        <v>11</v>
      </c>
      <c r="J63" s="14" t="s">
        <v>11</v>
      </c>
      <c r="K63" s="14" t="s">
        <v>11</v>
      </c>
      <c r="L63" s="122" t="s">
        <v>11</v>
      </c>
      <c r="M63" s="135" t="s">
        <v>11</v>
      </c>
      <c r="N63" s="136" t="s">
        <v>11</v>
      </c>
      <c r="O63" s="41">
        <v>28564</v>
      </c>
    </row>
    <row r="64" spans="1:15">
      <c r="A64" s="26" t="s">
        <v>70</v>
      </c>
      <c r="B64" s="23" t="s">
        <v>47</v>
      </c>
      <c r="C64" s="98">
        <v>2.8</v>
      </c>
      <c r="D64" s="24" t="s">
        <v>5</v>
      </c>
      <c r="E64" s="14" t="s">
        <v>208</v>
      </c>
      <c r="F64" s="14" t="s">
        <v>209</v>
      </c>
      <c r="G64" s="14" t="s">
        <v>11</v>
      </c>
      <c r="H64" s="121" t="s">
        <v>11</v>
      </c>
      <c r="I64" s="14" t="s">
        <v>11</v>
      </c>
      <c r="J64" s="14" t="s">
        <v>11</v>
      </c>
      <c r="K64" s="14" t="s">
        <v>11</v>
      </c>
      <c r="L64" s="122" t="s">
        <v>11</v>
      </c>
      <c r="M64" s="135" t="s">
        <v>11</v>
      </c>
      <c r="N64" s="136" t="s">
        <v>11</v>
      </c>
      <c r="O64" s="41">
        <v>34369</v>
      </c>
    </row>
    <row r="65" spans="1:15">
      <c r="A65" s="26" t="s">
        <v>52</v>
      </c>
      <c r="B65" s="23" t="s">
        <v>51</v>
      </c>
      <c r="C65" s="98">
        <v>-0.7</v>
      </c>
      <c r="D65" s="24" t="s">
        <v>5</v>
      </c>
      <c r="E65" s="14" t="s">
        <v>208</v>
      </c>
      <c r="F65" s="14" t="s">
        <v>209</v>
      </c>
      <c r="G65" s="14" t="s">
        <v>11</v>
      </c>
      <c r="H65" s="121" t="s">
        <v>11</v>
      </c>
      <c r="I65" s="14" t="s">
        <v>11</v>
      </c>
      <c r="J65" s="14" t="s">
        <v>11</v>
      </c>
      <c r="K65" s="14" t="s">
        <v>11</v>
      </c>
      <c r="L65" s="122" t="s">
        <v>11</v>
      </c>
      <c r="M65" s="135" t="s">
        <v>11</v>
      </c>
      <c r="N65" s="136" t="s">
        <v>11</v>
      </c>
      <c r="O65" s="41">
        <v>32333</v>
      </c>
    </row>
    <row r="66" spans="1:15">
      <c r="A66" s="26" t="s">
        <v>53</v>
      </c>
      <c r="B66" s="23" t="s">
        <v>54</v>
      </c>
      <c r="C66" s="98">
        <v>0</v>
      </c>
      <c r="D66" s="24" t="s">
        <v>5</v>
      </c>
      <c r="E66" s="14" t="s">
        <v>208</v>
      </c>
      <c r="F66" s="14" t="s">
        <v>209</v>
      </c>
      <c r="G66" s="14" t="s">
        <v>11</v>
      </c>
      <c r="H66" s="121" t="s">
        <v>11</v>
      </c>
      <c r="I66" s="14" t="s">
        <v>11</v>
      </c>
      <c r="J66" s="14" t="s">
        <v>11</v>
      </c>
      <c r="K66" s="14" t="s">
        <v>11</v>
      </c>
      <c r="L66" s="122" t="s">
        <v>11</v>
      </c>
      <c r="M66" s="135" t="s">
        <v>11</v>
      </c>
      <c r="N66" s="136" t="s">
        <v>11</v>
      </c>
      <c r="O66" s="41">
        <v>26222</v>
      </c>
    </row>
  </sheetData>
  <sortState xmlns:xlrd2="http://schemas.microsoft.com/office/spreadsheetml/2017/richdata2" ref="A14:O66">
    <sortCondition ref="M14:M66"/>
    <sortCondition ref="L14:L66"/>
    <sortCondition ref="H14:H66"/>
  </sortState>
  <mergeCells count="9">
    <mergeCell ref="A12:M12"/>
    <mergeCell ref="A1:M1"/>
    <mergeCell ref="A2:M2"/>
    <mergeCell ref="A4:M4"/>
    <mergeCell ref="A6:M6"/>
    <mergeCell ref="A8:M8"/>
    <mergeCell ref="A9:M9"/>
    <mergeCell ref="A5:M5"/>
    <mergeCell ref="A10:N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8"/>
  <sheetViews>
    <sheetView zoomScale="70" zoomScaleNormal="70" workbookViewId="0">
      <selection sqref="A1:M1"/>
    </sheetView>
  </sheetViews>
  <sheetFormatPr baseColWidth="10" defaultRowHeight="18.75"/>
  <cols>
    <col min="1" max="1" width="30" style="1" customWidth="1"/>
    <col min="2" max="2" width="9.7109375" style="1" bestFit="1" customWidth="1"/>
    <col min="3" max="3" width="8.570312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8" customWidth="1"/>
    <col min="15" max="15" width="10.42578125" style="38" bestFit="1" customWidth="1"/>
    <col min="16" max="16384" width="11.42578125" style="1"/>
  </cols>
  <sheetData>
    <row r="1" spans="1:15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"/>
    </row>
    <row r="2" spans="1:15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48" t="str">
        <f>'CAB 0-9'!A4:M4</f>
        <v>EL VALLE DE TANDIL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"/>
    </row>
    <row r="5" spans="1:15" ht="25.5">
      <c r="A5" s="148" t="str">
        <f>'CAB 0-9'!A5:M5</f>
        <v>GOLF CLUB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"/>
    </row>
    <row r="6" spans="1:15" ht="37.5">
      <c r="A6" s="154" t="s">
        <v>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"/>
    </row>
    <row r="7" spans="1:15" ht="20.25">
      <c r="A7" s="6"/>
      <c r="B7" s="6"/>
      <c r="C7" s="37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45" t="str">
        <f>'CAB 0-9'!A8:M8</f>
        <v>4 VUELTAS DE 9 HOYOS MEDAL PLAY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"/>
    </row>
    <row r="9" spans="1:15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"/>
    </row>
    <row r="10" spans="1:15" ht="19.5">
      <c r="A10" s="150" t="s">
        <v>38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67"/>
    </row>
    <row r="11" spans="1:15" ht="20.25" thickBo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7"/>
    </row>
    <row r="12" spans="1:15" ht="20.25" thickBot="1">
      <c r="A12" s="151" t="s">
        <v>28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3"/>
      <c r="N12" s="1"/>
    </row>
    <row r="13" spans="1:15" s="3" customFormat="1" ht="20.25" thickBot="1">
      <c r="A13" s="42" t="s">
        <v>0</v>
      </c>
      <c r="B13" s="43" t="s">
        <v>8</v>
      </c>
      <c r="C13" s="43" t="s">
        <v>26</v>
      </c>
      <c r="D13" s="44" t="s">
        <v>1</v>
      </c>
      <c r="E13" s="44" t="s">
        <v>2</v>
      </c>
      <c r="F13" s="44" t="s">
        <v>3</v>
      </c>
      <c r="G13" s="44" t="s">
        <v>4</v>
      </c>
      <c r="H13" s="44" t="s">
        <v>5</v>
      </c>
      <c r="I13" s="44" t="s">
        <v>2</v>
      </c>
      <c r="J13" s="44" t="s">
        <v>3</v>
      </c>
      <c r="K13" s="44" t="s">
        <v>4</v>
      </c>
      <c r="L13" s="44" t="s">
        <v>5</v>
      </c>
      <c r="M13" s="45" t="s">
        <v>10</v>
      </c>
      <c r="N13" s="1"/>
      <c r="O13" s="39"/>
    </row>
    <row r="14" spans="1:15" ht="19.5">
      <c r="A14" s="26" t="s">
        <v>120</v>
      </c>
      <c r="B14" s="23" t="s">
        <v>45</v>
      </c>
      <c r="C14" s="98">
        <v>12.8</v>
      </c>
      <c r="D14" s="24">
        <v>16</v>
      </c>
      <c r="E14" s="14">
        <v>46</v>
      </c>
      <c r="F14" s="14">
        <v>39</v>
      </c>
      <c r="G14" s="15">
        <f t="shared" ref="G14:G46" si="0">SUM(E14+F14)</f>
        <v>85</v>
      </c>
      <c r="H14" s="16">
        <f t="shared" ref="H14:H46" si="1">(G14-D14)</f>
        <v>69</v>
      </c>
      <c r="I14" s="14">
        <v>44</v>
      </c>
      <c r="J14" s="15">
        <v>44</v>
      </c>
      <c r="K14" s="15">
        <f t="shared" ref="K14:K48" si="2">SUM(I14:J14)</f>
        <v>88</v>
      </c>
      <c r="L14" s="17">
        <f t="shared" ref="L14:L48" si="3">+(K14-D14)</f>
        <v>72</v>
      </c>
      <c r="M14" s="28">
        <f t="shared" ref="M14:M46" si="4">SUM(H14+L14)</f>
        <v>141</v>
      </c>
      <c r="N14" s="41">
        <v>22612</v>
      </c>
      <c r="O14" s="59" t="s">
        <v>34</v>
      </c>
    </row>
    <row r="15" spans="1:15" ht="19.5">
      <c r="A15" s="26" t="s">
        <v>108</v>
      </c>
      <c r="B15" s="23" t="s">
        <v>67</v>
      </c>
      <c r="C15" s="98">
        <v>10.6</v>
      </c>
      <c r="D15" s="24">
        <v>13</v>
      </c>
      <c r="E15" s="14">
        <v>47</v>
      </c>
      <c r="F15" s="14">
        <v>37</v>
      </c>
      <c r="G15" s="15">
        <f t="shared" si="0"/>
        <v>84</v>
      </c>
      <c r="H15" s="16">
        <f t="shared" si="1"/>
        <v>71</v>
      </c>
      <c r="I15" s="14">
        <v>46</v>
      </c>
      <c r="J15" s="15">
        <v>40</v>
      </c>
      <c r="K15" s="15">
        <f t="shared" si="2"/>
        <v>86</v>
      </c>
      <c r="L15" s="17">
        <f t="shared" si="3"/>
        <v>73</v>
      </c>
      <c r="M15" s="28">
        <f t="shared" si="4"/>
        <v>144</v>
      </c>
      <c r="N15" s="41">
        <v>39061</v>
      </c>
      <c r="O15" s="59" t="s">
        <v>35</v>
      </c>
    </row>
    <row r="16" spans="1:15" ht="19.5">
      <c r="A16" s="26" t="s">
        <v>116</v>
      </c>
      <c r="B16" s="23" t="s">
        <v>45</v>
      </c>
      <c r="C16" s="98">
        <v>12.7</v>
      </c>
      <c r="D16" s="24">
        <v>15</v>
      </c>
      <c r="E16" s="14">
        <v>44</v>
      </c>
      <c r="F16" s="14">
        <v>44</v>
      </c>
      <c r="G16" s="15">
        <f t="shared" si="0"/>
        <v>88</v>
      </c>
      <c r="H16" s="16">
        <f t="shared" si="1"/>
        <v>73</v>
      </c>
      <c r="I16" s="14">
        <v>42</v>
      </c>
      <c r="J16" s="15">
        <v>45</v>
      </c>
      <c r="K16" s="15">
        <f t="shared" si="2"/>
        <v>87</v>
      </c>
      <c r="L16" s="17">
        <f t="shared" si="3"/>
        <v>72</v>
      </c>
      <c r="M16" s="28">
        <f t="shared" si="4"/>
        <v>145</v>
      </c>
      <c r="N16" s="41">
        <v>24928</v>
      </c>
    </row>
    <row r="17" spans="1:14" ht="19.5">
      <c r="A17" s="26" t="s">
        <v>115</v>
      </c>
      <c r="B17" s="23" t="s">
        <v>45</v>
      </c>
      <c r="C17" s="98">
        <v>12.6</v>
      </c>
      <c r="D17" s="24">
        <v>15</v>
      </c>
      <c r="E17" s="14">
        <v>44</v>
      </c>
      <c r="F17" s="14">
        <v>40</v>
      </c>
      <c r="G17" s="15">
        <f t="shared" si="0"/>
        <v>84</v>
      </c>
      <c r="H17" s="16">
        <f t="shared" si="1"/>
        <v>69</v>
      </c>
      <c r="I17" s="14">
        <v>45</v>
      </c>
      <c r="J17" s="15">
        <v>46</v>
      </c>
      <c r="K17" s="15">
        <f t="shared" si="2"/>
        <v>91</v>
      </c>
      <c r="L17" s="17">
        <f t="shared" si="3"/>
        <v>76</v>
      </c>
      <c r="M17" s="28">
        <f t="shared" si="4"/>
        <v>145</v>
      </c>
      <c r="N17" s="41">
        <v>21275</v>
      </c>
    </row>
    <row r="18" spans="1:14" ht="19.5">
      <c r="A18" s="26" t="s">
        <v>106</v>
      </c>
      <c r="B18" s="23" t="s">
        <v>45</v>
      </c>
      <c r="C18" s="98">
        <v>10.3</v>
      </c>
      <c r="D18" s="24">
        <v>13</v>
      </c>
      <c r="E18" s="14">
        <v>44</v>
      </c>
      <c r="F18" s="14">
        <v>39</v>
      </c>
      <c r="G18" s="15">
        <f t="shared" si="0"/>
        <v>83</v>
      </c>
      <c r="H18" s="16">
        <f t="shared" si="1"/>
        <v>70</v>
      </c>
      <c r="I18" s="14">
        <v>46</v>
      </c>
      <c r="J18" s="15">
        <v>43</v>
      </c>
      <c r="K18" s="15">
        <f t="shared" si="2"/>
        <v>89</v>
      </c>
      <c r="L18" s="17">
        <f t="shared" si="3"/>
        <v>76</v>
      </c>
      <c r="M18" s="28">
        <f t="shared" si="4"/>
        <v>146</v>
      </c>
      <c r="N18" s="41">
        <v>27933</v>
      </c>
    </row>
    <row r="19" spans="1:14" ht="19.5">
      <c r="A19" s="26" t="s">
        <v>151</v>
      </c>
      <c r="B19" s="23" t="s">
        <v>47</v>
      </c>
      <c r="C19" s="98">
        <v>16.899999999999999</v>
      </c>
      <c r="D19" s="24">
        <v>20</v>
      </c>
      <c r="E19" s="14">
        <v>48</v>
      </c>
      <c r="F19" s="14">
        <v>46</v>
      </c>
      <c r="G19" s="15">
        <f t="shared" si="0"/>
        <v>94</v>
      </c>
      <c r="H19" s="16">
        <f t="shared" si="1"/>
        <v>74</v>
      </c>
      <c r="I19" s="14">
        <v>48</v>
      </c>
      <c r="J19" s="15">
        <v>45</v>
      </c>
      <c r="K19" s="15">
        <f t="shared" si="2"/>
        <v>93</v>
      </c>
      <c r="L19" s="17">
        <f t="shared" si="3"/>
        <v>73</v>
      </c>
      <c r="M19" s="28">
        <f t="shared" si="4"/>
        <v>147</v>
      </c>
      <c r="N19" s="41">
        <v>23705</v>
      </c>
    </row>
    <row r="20" spans="1:14" ht="19.5">
      <c r="A20" s="26" t="s">
        <v>111</v>
      </c>
      <c r="B20" s="23" t="s">
        <v>67</v>
      </c>
      <c r="C20" s="98">
        <v>11.8</v>
      </c>
      <c r="D20" s="24">
        <v>14</v>
      </c>
      <c r="E20" s="14">
        <v>46</v>
      </c>
      <c r="F20" s="14">
        <v>44</v>
      </c>
      <c r="G20" s="15">
        <f t="shared" si="0"/>
        <v>90</v>
      </c>
      <c r="H20" s="16">
        <f t="shared" si="1"/>
        <v>76</v>
      </c>
      <c r="I20" s="14">
        <v>44</v>
      </c>
      <c r="J20" s="15">
        <v>43</v>
      </c>
      <c r="K20" s="15">
        <f t="shared" si="2"/>
        <v>87</v>
      </c>
      <c r="L20" s="17">
        <f t="shared" si="3"/>
        <v>73</v>
      </c>
      <c r="M20" s="28">
        <f t="shared" si="4"/>
        <v>149</v>
      </c>
      <c r="N20" s="41">
        <v>22639</v>
      </c>
    </row>
    <row r="21" spans="1:14" ht="19.5">
      <c r="A21" s="26" t="s">
        <v>117</v>
      </c>
      <c r="B21" s="23" t="s">
        <v>47</v>
      </c>
      <c r="C21" s="98">
        <v>12.7</v>
      </c>
      <c r="D21" s="24">
        <v>15</v>
      </c>
      <c r="E21" s="14">
        <v>47</v>
      </c>
      <c r="F21" s="14">
        <v>43</v>
      </c>
      <c r="G21" s="15">
        <f t="shared" si="0"/>
        <v>90</v>
      </c>
      <c r="H21" s="16">
        <f t="shared" si="1"/>
        <v>75</v>
      </c>
      <c r="I21" s="14">
        <v>44</v>
      </c>
      <c r="J21" s="15">
        <v>45</v>
      </c>
      <c r="K21" s="15">
        <f t="shared" si="2"/>
        <v>89</v>
      </c>
      <c r="L21" s="17">
        <f t="shared" si="3"/>
        <v>74</v>
      </c>
      <c r="M21" s="28">
        <f t="shared" si="4"/>
        <v>149</v>
      </c>
      <c r="N21" s="41">
        <v>25774</v>
      </c>
    </row>
    <row r="22" spans="1:14" ht="19.5">
      <c r="A22" s="26" t="s">
        <v>141</v>
      </c>
      <c r="B22" s="23" t="s">
        <v>63</v>
      </c>
      <c r="C22" s="98">
        <v>15.3</v>
      </c>
      <c r="D22" s="24">
        <v>18</v>
      </c>
      <c r="E22" s="14">
        <v>48</v>
      </c>
      <c r="F22" s="14">
        <v>48</v>
      </c>
      <c r="G22" s="15">
        <f t="shared" si="0"/>
        <v>96</v>
      </c>
      <c r="H22" s="16">
        <f t="shared" si="1"/>
        <v>78</v>
      </c>
      <c r="I22" s="14">
        <v>48</v>
      </c>
      <c r="J22" s="15">
        <v>42</v>
      </c>
      <c r="K22" s="15">
        <f t="shared" si="2"/>
        <v>90</v>
      </c>
      <c r="L22" s="17">
        <f t="shared" si="3"/>
        <v>72</v>
      </c>
      <c r="M22" s="28">
        <f t="shared" si="4"/>
        <v>150</v>
      </c>
      <c r="N22" s="41">
        <v>27470</v>
      </c>
    </row>
    <row r="23" spans="1:14" ht="19.5">
      <c r="A23" s="26" t="s">
        <v>130</v>
      </c>
      <c r="B23" s="23" t="s">
        <v>47</v>
      </c>
      <c r="C23" s="98">
        <v>13.9</v>
      </c>
      <c r="D23" s="24">
        <v>17</v>
      </c>
      <c r="E23" s="14">
        <v>45</v>
      </c>
      <c r="F23" s="14">
        <v>43</v>
      </c>
      <c r="G23" s="15">
        <f t="shared" si="0"/>
        <v>88</v>
      </c>
      <c r="H23" s="16">
        <f t="shared" si="1"/>
        <v>71</v>
      </c>
      <c r="I23" s="14">
        <v>47</v>
      </c>
      <c r="J23" s="15">
        <v>49</v>
      </c>
      <c r="K23" s="15">
        <f t="shared" si="2"/>
        <v>96</v>
      </c>
      <c r="L23" s="17">
        <f t="shared" si="3"/>
        <v>79</v>
      </c>
      <c r="M23" s="28">
        <f t="shared" si="4"/>
        <v>150</v>
      </c>
      <c r="N23" s="41">
        <v>27291</v>
      </c>
    </row>
    <row r="24" spans="1:14" ht="19.5">
      <c r="A24" s="26" t="s">
        <v>123</v>
      </c>
      <c r="B24" s="23" t="s">
        <v>45</v>
      </c>
      <c r="C24" s="98">
        <v>13.1</v>
      </c>
      <c r="D24" s="24">
        <v>16</v>
      </c>
      <c r="E24" s="14">
        <v>48</v>
      </c>
      <c r="F24" s="14">
        <v>46</v>
      </c>
      <c r="G24" s="15">
        <f t="shared" si="0"/>
        <v>94</v>
      </c>
      <c r="H24" s="16">
        <f t="shared" si="1"/>
        <v>78</v>
      </c>
      <c r="I24" s="14">
        <v>47</v>
      </c>
      <c r="J24" s="15">
        <v>43</v>
      </c>
      <c r="K24" s="15">
        <f t="shared" si="2"/>
        <v>90</v>
      </c>
      <c r="L24" s="17">
        <f t="shared" si="3"/>
        <v>74</v>
      </c>
      <c r="M24" s="28">
        <f t="shared" si="4"/>
        <v>152</v>
      </c>
      <c r="N24" s="41">
        <v>26549</v>
      </c>
    </row>
    <row r="25" spans="1:14" ht="19.5">
      <c r="A25" s="26" t="s">
        <v>132</v>
      </c>
      <c r="B25" s="23" t="s">
        <v>63</v>
      </c>
      <c r="C25" s="98">
        <v>14.1</v>
      </c>
      <c r="D25" s="24">
        <v>17</v>
      </c>
      <c r="E25" s="14">
        <v>45</v>
      </c>
      <c r="F25" s="14">
        <v>49</v>
      </c>
      <c r="G25" s="15">
        <f t="shared" si="0"/>
        <v>94</v>
      </c>
      <c r="H25" s="16">
        <f t="shared" si="1"/>
        <v>77</v>
      </c>
      <c r="I25" s="14">
        <v>48</v>
      </c>
      <c r="J25" s="15">
        <v>47</v>
      </c>
      <c r="K25" s="15">
        <f t="shared" si="2"/>
        <v>95</v>
      </c>
      <c r="L25" s="17">
        <f t="shared" si="3"/>
        <v>78</v>
      </c>
      <c r="M25" s="28">
        <f t="shared" si="4"/>
        <v>155</v>
      </c>
      <c r="N25" s="41">
        <v>23141</v>
      </c>
    </row>
    <row r="26" spans="1:14" ht="19.5">
      <c r="A26" s="26" t="s">
        <v>126</v>
      </c>
      <c r="B26" s="23" t="s">
        <v>98</v>
      </c>
      <c r="C26" s="98">
        <v>13.4</v>
      </c>
      <c r="D26" s="24">
        <v>16</v>
      </c>
      <c r="E26" s="14">
        <v>43</v>
      </c>
      <c r="F26" s="14">
        <v>53</v>
      </c>
      <c r="G26" s="15">
        <f t="shared" si="0"/>
        <v>96</v>
      </c>
      <c r="H26" s="16">
        <f t="shared" si="1"/>
        <v>80</v>
      </c>
      <c r="I26" s="14">
        <v>46</v>
      </c>
      <c r="J26" s="15">
        <v>46</v>
      </c>
      <c r="K26" s="15">
        <f t="shared" si="2"/>
        <v>92</v>
      </c>
      <c r="L26" s="17">
        <f t="shared" si="3"/>
        <v>76</v>
      </c>
      <c r="M26" s="28">
        <f t="shared" si="4"/>
        <v>156</v>
      </c>
      <c r="N26" s="41">
        <v>28512</v>
      </c>
    </row>
    <row r="27" spans="1:14" ht="19.5">
      <c r="A27" s="26" t="s">
        <v>118</v>
      </c>
      <c r="B27" s="23" t="s">
        <v>47</v>
      </c>
      <c r="C27" s="98">
        <v>12.8</v>
      </c>
      <c r="D27" s="24">
        <v>16</v>
      </c>
      <c r="E27" s="14">
        <v>46</v>
      </c>
      <c r="F27" s="14">
        <v>49</v>
      </c>
      <c r="G27" s="15">
        <f t="shared" si="0"/>
        <v>95</v>
      </c>
      <c r="H27" s="16">
        <f t="shared" si="1"/>
        <v>79</v>
      </c>
      <c r="I27" s="14">
        <v>47</v>
      </c>
      <c r="J27" s="15">
        <v>46</v>
      </c>
      <c r="K27" s="15">
        <f t="shared" si="2"/>
        <v>93</v>
      </c>
      <c r="L27" s="17">
        <f t="shared" si="3"/>
        <v>77</v>
      </c>
      <c r="M27" s="28">
        <f t="shared" si="4"/>
        <v>156</v>
      </c>
      <c r="N27" s="41">
        <v>23632</v>
      </c>
    </row>
    <row r="28" spans="1:14" ht="19.5">
      <c r="A28" s="26" t="s">
        <v>134</v>
      </c>
      <c r="B28" s="23" t="s">
        <v>47</v>
      </c>
      <c r="C28" s="98">
        <v>14.4</v>
      </c>
      <c r="D28" s="24">
        <v>17</v>
      </c>
      <c r="E28" s="14">
        <v>46</v>
      </c>
      <c r="F28" s="14">
        <v>52</v>
      </c>
      <c r="G28" s="15">
        <f t="shared" si="0"/>
        <v>98</v>
      </c>
      <c r="H28" s="16">
        <f t="shared" si="1"/>
        <v>81</v>
      </c>
      <c r="I28" s="14">
        <v>47</v>
      </c>
      <c r="J28" s="15">
        <v>46</v>
      </c>
      <c r="K28" s="15">
        <f t="shared" si="2"/>
        <v>93</v>
      </c>
      <c r="L28" s="17">
        <f t="shared" si="3"/>
        <v>76</v>
      </c>
      <c r="M28" s="28">
        <f t="shared" si="4"/>
        <v>157</v>
      </c>
      <c r="N28" s="41">
        <v>31971</v>
      </c>
    </row>
    <row r="29" spans="1:14" ht="19.5">
      <c r="A29" s="26" t="s">
        <v>107</v>
      </c>
      <c r="B29" s="23" t="s">
        <v>47</v>
      </c>
      <c r="C29" s="98">
        <v>10.3</v>
      </c>
      <c r="D29" s="24">
        <v>13</v>
      </c>
      <c r="E29" s="14">
        <v>46</v>
      </c>
      <c r="F29" s="14">
        <v>47</v>
      </c>
      <c r="G29" s="15">
        <f t="shared" si="0"/>
        <v>93</v>
      </c>
      <c r="H29" s="16">
        <f t="shared" si="1"/>
        <v>80</v>
      </c>
      <c r="I29" s="14">
        <v>49</v>
      </c>
      <c r="J29" s="15">
        <v>41</v>
      </c>
      <c r="K29" s="15">
        <f t="shared" si="2"/>
        <v>90</v>
      </c>
      <c r="L29" s="17">
        <f t="shared" si="3"/>
        <v>77</v>
      </c>
      <c r="M29" s="28">
        <f t="shared" si="4"/>
        <v>157</v>
      </c>
      <c r="N29" s="41">
        <v>18615</v>
      </c>
    </row>
    <row r="30" spans="1:14" ht="19.5">
      <c r="A30" s="26" t="s">
        <v>124</v>
      </c>
      <c r="B30" s="23" t="s">
        <v>51</v>
      </c>
      <c r="C30" s="98">
        <v>13.2</v>
      </c>
      <c r="D30" s="24">
        <v>16</v>
      </c>
      <c r="E30" s="14">
        <v>47</v>
      </c>
      <c r="F30" s="14">
        <v>43</v>
      </c>
      <c r="G30" s="15">
        <f t="shared" si="0"/>
        <v>90</v>
      </c>
      <c r="H30" s="16">
        <f t="shared" si="1"/>
        <v>74</v>
      </c>
      <c r="I30" s="14">
        <v>51</v>
      </c>
      <c r="J30" s="15">
        <v>48</v>
      </c>
      <c r="K30" s="15">
        <f t="shared" si="2"/>
        <v>99</v>
      </c>
      <c r="L30" s="17">
        <f t="shared" si="3"/>
        <v>83</v>
      </c>
      <c r="M30" s="28">
        <f t="shared" si="4"/>
        <v>157</v>
      </c>
      <c r="N30" s="41">
        <v>20070</v>
      </c>
    </row>
    <row r="31" spans="1:14" ht="19.5">
      <c r="A31" s="26" t="s">
        <v>140</v>
      </c>
      <c r="B31" s="23" t="s">
        <v>45</v>
      </c>
      <c r="C31" s="98">
        <v>15.3</v>
      </c>
      <c r="D31" s="24">
        <v>18</v>
      </c>
      <c r="E31" s="14">
        <v>44</v>
      </c>
      <c r="F31" s="14">
        <v>48</v>
      </c>
      <c r="G31" s="15">
        <f t="shared" si="0"/>
        <v>92</v>
      </c>
      <c r="H31" s="16">
        <f t="shared" si="1"/>
        <v>74</v>
      </c>
      <c r="I31" s="14">
        <v>55</v>
      </c>
      <c r="J31" s="15">
        <v>46</v>
      </c>
      <c r="K31" s="15">
        <f t="shared" si="2"/>
        <v>101</v>
      </c>
      <c r="L31" s="17">
        <f t="shared" si="3"/>
        <v>83</v>
      </c>
      <c r="M31" s="28">
        <f t="shared" si="4"/>
        <v>157</v>
      </c>
      <c r="N31" s="41">
        <v>30640</v>
      </c>
    </row>
    <row r="32" spans="1:14" ht="19.5">
      <c r="A32" s="26" t="s">
        <v>136</v>
      </c>
      <c r="B32" s="23" t="s">
        <v>43</v>
      </c>
      <c r="C32" s="98">
        <v>15</v>
      </c>
      <c r="D32" s="24">
        <v>18</v>
      </c>
      <c r="E32" s="14">
        <v>58</v>
      </c>
      <c r="F32" s="14">
        <v>45</v>
      </c>
      <c r="G32" s="15">
        <f t="shared" si="0"/>
        <v>103</v>
      </c>
      <c r="H32" s="16">
        <f t="shared" si="1"/>
        <v>85</v>
      </c>
      <c r="I32" s="14">
        <v>44</v>
      </c>
      <c r="J32" s="15">
        <v>47</v>
      </c>
      <c r="K32" s="15">
        <f t="shared" si="2"/>
        <v>91</v>
      </c>
      <c r="L32" s="17">
        <f t="shared" si="3"/>
        <v>73</v>
      </c>
      <c r="M32" s="28">
        <f t="shared" si="4"/>
        <v>158</v>
      </c>
      <c r="N32" s="41">
        <v>24008</v>
      </c>
    </row>
    <row r="33" spans="1:14" ht="19.5">
      <c r="A33" s="26" t="s">
        <v>138</v>
      </c>
      <c r="B33" s="23" t="s">
        <v>45</v>
      </c>
      <c r="C33" s="98">
        <v>15.1</v>
      </c>
      <c r="D33" s="24">
        <v>18</v>
      </c>
      <c r="E33" s="14">
        <v>50</v>
      </c>
      <c r="F33" s="14">
        <v>49</v>
      </c>
      <c r="G33" s="15">
        <f t="shared" si="0"/>
        <v>99</v>
      </c>
      <c r="H33" s="16">
        <f t="shared" si="1"/>
        <v>81</v>
      </c>
      <c r="I33" s="14">
        <v>49</v>
      </c>
      <c r="J33" s="15">
        <v>46</v>
      </c>
      <c r="K33" s="15">
        <f t="shared" si="2"/>
        <v>95</v>
      </c>
      <c r="L33" s="17">
        <f t="shared" si="3"/>
        <v>77</v>
      </c>
      <c r="M33" s="28">
        <f t="shared" si="4"/>
        <v>158</v>
      </c>
      <c r="N33" s="41">
        <v>28319</v>
      </c>
    </row>
    <row r="34" spans="1:14" ht="19.5">
      <c r="A34" s="26" t="s">
        <v>145</v>
      </c>
      <c r="B34" s="23" t="s">
        <v>54</v>
      </c>
      <c r="C34" s="98">
        <v>16.100000000000001</v>
      </c>
      <c r="D34" s="24">
        <v>19</v>
      </c>
      <c r="E34" s="14">
        <v>52</v>
      </c>
      <c r="F34" s="14">
        <v>48</v>
      </c>
      <c r="G34" s="15">
        <f t="shared" si="0"/>
        <v>100</v>
      </c>
      <c r="H34" s="16">
        <f t="shared" si="1"/>
        <v>81</v>
      </c>
      <c r="I34" s="14">
        <v>45</v>
      </c>
      <c r="J34" s="15">
        <v>52</v>
      </c>
      <c r="K34" s="15">
        <f t="shared" si="2"/>
        <v>97</v>
      </c>
      <c r="L34" s="17">
        <f t="shared" si="3"/>
        <v>78</v>
      </c>
      <c r="M34" s="28">
        <f t="shared" si="4"/>
        <v>159</v>
      </c>
      <c r="N34" s="41">
        <v>20847</v>
      </c>
    </row>
    <row r="35" spans="1:14" ht="19.5">
      <c r="A35" s="26" t="s">
        <v>133</v>
      </c>
      <c r="B35" s="23" t="s">
        <v>47</v>
      </c>
      <c r="C35" s="98">
        <v>14.3</v>
      </c>
      <c r="D35" s="24">
        <v>17</v>
      </c>
      <c r="E35" s="14">
        <v>46</v>
      </c>
      <c r="F35" s="14">
        <v>45</v>
      </c>
      <c r="G35" s="15">
        <f t="shared" si="0"/>
        <v>91</v>
      </c>
      <c r="H35" s="16">
        <f t="shared" si="1"/>
        <v>74</v>
      </c>
      <c r="I35" s="14">
        <v>53</v>
      </c>
      <c r="J35" s="15">
        <v>49</v>
      </c>
      <c r="K35" s="15">
        <f t="shared" si="2"/>
        <v>102</v>
      </c>
      <c r="L35" s="17">
        <f t="shared" si="3"/>
        <v>85</v>
      </c>
      <c r="M35" s="28">
        <f t="shared" si="4"/>
        <v>159</v>
      </c>
      <c r="N35" s="41">
        <v>26075</v>
      </c>
    </row>
    <row r="36" spans="1:14" ht="19.5">
      <c r="A36" s="26" t="s">
        <v>135</v>
      </c>
      <c r="B36" s="23" t="s">
        <v>67</v>
      </c>
      <c r="C36" s="98">
        <v>14.5</v>
      </c>
      <c r="D36" s="24">
        <v>18</v>
      </c>
      <c r="E36" s="14">
        <v>48</v>
      </c>
      <c r="F36" s="14">
        <v>51</v>
      </c>
      <c r="G36" s="15">
        <f t="shared" si="0"/>
        <v>99</v>
      </c>
      <c r="H36" s="16">
        <f t="shared" si="1"/>
        <v>81</v>
      </c>
      <c r="I36" s="14">
        <v>46</v>
      </c>
      <c r="J36" s="15">
        <v>53</v>
      </c>
      <c r="K36" s="15">
        <f t="shared" si="2"/>
        <v>99</v>
      </c>
      <c r="L36" s="17">
        <f t="shared" si="3"/>
        <v>81</v>
      </c>
      <c r="M36" s="28">
        <f t="shared" si="4"/>
        <v>162</v>
      </c>
      <c r="N36" s="41">
        <v>26058</v>
      </c>
    </row>
    <row r="37" spans="1:14" ht="19.5">
      <c r="A37" s="26" t="s">
        <v>139</v>
      </c>
      <c r="B37" s="23" t="s">
        <v>54</v>
      </c>
      <c r="C37" s="98">
        <v>15.2</v>
      </c>
      <c r="D37" s="24">
        <v>18</v>
      </c>
      <c r="E37" s="14">
        <v>50</v>
      </c>
      <c r="F37" s="14">
        <v>50</v>
      </c>
      <c r="G37" s="15">
        <f t="shared" si="0"/>
        <v>100</v>
      </c>
      <c r="H37" s="16">
        <f t="shared" si="1"/>
        <v>82</v>
      </c>
      <c r="I37" s="14">
        <v>54</v>
      </c>
      <c r="J37" s="15">
        <v>46</v>
      </c>
      <c r="K37" s="15">
        <f t="shared" si="2"/>
        <v>100</v>
      </c>
      <c r="L37" s="17">
        <f t="shared" si="3"/>
        <v>82</v>
      </c>
      <c r="M37" s="28">
        <f t="shared" si="4"/>
        <v>164</v>
      </c>
      <c r="N37" s="41">
        <v>24521</v>
      </c>
    </row>
    <row r="38" spans="1:14" ht="19.5">
      <c r="A38" s="26" t="s">
        <v>121</v>
      </c>
      <c r="B38" s="23" t="s">
        <v>98</v>
      </c>
      <c r="C38" s="98">
        <v>12.9</v>
      </c>
      <c r="D38" s="24">
        <v>16</v>
      </c>
      <c r="E38" s="14">
        <v>47</v>
      </c>
      <c r="F38" s="14">
        <v>50</v>
      </c>
      <c r="G38" s="15">
        <f t="shared" si="0"/>
        <v>97</v>
      </c>
      <c r="H38" s="16">
        <f t="shared" si="1"/>
        <v>81</v>
      </c>
      <c r="I38" s="14">
        <v>55</v>
      </c>
      <c r="J38" s="15">
        <v>45</v>
      </c>
      <c r="K38" s="15">
        <f t="shared" si="2"/>
        <v>100</v>
      </c>
      <c r="L38" s="17">
        <f t="shared" si="3"/>
        <v>84</v>
      </c>
      <c r="M38" s="28">
        <f t="shared" si="4"/>
        <v>165</v>
      </c>
      <c r="N38" s="41">
        <v>23559</v>
      </c>
    </row>
    <row r="39" spans="1:14" ht="19.5">
      <c r="A39" s="26" t="s">
        <v>150</v>
      </c>
      <c r="B39" s="23" t="s">
        <v>45</v>
      </c>
      <c r="C39" s="98">
        <v>16.8</v>
      </c>
      <c r="D39" s="24">
        <v>20</v>
      </c>
      <c r="E39" s="14">
        <v>50</v>
      </c>
      <c r="F39" s="14">
        <v>49</v>
      </c>
      <c r="G39" s="15">
        <f t="shared" si="0"/>
        <v>99</v>
      </c>
      <c r="H39" s="16">
        <f t="shared" si="1"/>
        <v>79</v>
      </c>
      <c r="I39" s="14">
        <v>50</v>
      </c>
      <c r="J39" s="15">
        <v>56</v>
      </c>
      <c r="K39" s="15">
        <f t="shared" si="2"/>
        <v>106</v>
      </c>
      <c r="L39" s="17">
        <f t="shared" si="3"/>
        <v>86</v>
      </c>
      <c r="M39" s="28">
        <f t="shared" si="4"/>
        <v>165</v>
      </c>
      <c r="N39" s="41">
        <v>22754</v>
      </c>
    </row>
    <row r="40" spans="1:14" ht="19.5">
      <c r="A40" s="26" t="s">
        <v>122</v>
      </c>
      <c r="B40" s="23" t="s">
        <v>49</v>
      </c>
      <c r="C40" s="98">
        <v>13.1</v>
      </c>
      <c r="D40" s="24">
        <v>16</v>
      </c>
      <c r="E40" s="14">
        <v>52</v>
      </c>
      <c r="F40" s="14">
        <v>54</v>
      </c>
      <c r="G40" s="15">
        <f t="shared" si="0"/>
        <v>106</v>
      </c>
      <c r="H40" s="16">
        <f t="shared" si="1"/>
        <v>90</v>
      </c>
      <c r="I40" s="14">
        <v>47</v>
      </c>
      <c r="J40" s="15">
        <v>45</v>
      </c>
      <c r="K40" s="15">
        <f t="shared" si="2"/>
        <v>92</v>
      </c>
      <c r="L40" s="17">
        <f t="shared" si="3"/>
        <v>76</v>
      </c>
      <c r="M40" s="28">
        <f t="shared" si="4"/>
        <v>166</v>
      </c>
      <c r="N40" s="41">
        <v>19278</v>
      </c>
    </row>
    <row r="41" spans="1:14" ht="19.5">
      <c r="A41" s="26" t="s">
        <v>127</v>
      </c>
      <c r="B41" s="23" t="s">
        <v>51</v>
      </c>
      <c r="C41" s="98">
        <v>13.4</v>
      </c>
      <c r="D41" s="24">
        <v>16</v>
      </c>
      <c r="E41" s="14">
        <v>50</v>
      </c>
      <c r="F41" s="14">
        <v>51</v>
      </c>
      <c r="G41" s="15">
        <f t="shared" si="0"/>
        <v>101</v>
      </c>
      <c r="H41" s="16">
        <f t="shared" si="1"/>
        <v>85</v>
      </c>
      <c r="I41" s="14">
        <v>50</v>
      </c>
      <c r="J41" s="15">
        <v>48</v>
      </c>
      <c r="K41" s="15">
        <f t="shared" si="2"/>
        <v>98</v>
      </c>
      <c r="L41" s="17">
        <f t="shared" si="3"/>
        <v>82</v>
      </c>
      <c r="M41" s="28">
        <f t="shared" si="4"/>
        <v>167</v>
      </c>
      <c r="N41" s="41">
        <v>26053</v>
      </c>
    </row>
    <row r="42" spans="1:14" ht="19.5">
      <c r="A42" s="26" t="s">
        <v>114</v>
      </c>
      <c r="B42" s="23" t="s">
        <v>67</v>
      </c>
      <c r="C42" s="98">
        <v>12.3</v>
      </c>
      <c r="D42" s="24">
        <v>15</v>
      </c>
      <c r="E42" s="14">
        <v>50</v>
      </c>
      <c r="F42" s="14">
        <v>46</v>
      </c>
      <c r="G42" s="15">
        <f t="shared" si="0"/>
        <v>96</v>
      </c>
      <c r="H42" s="16">
        <f t="shared" si="1"/>
        <v>81</v>
      </c>
      <c r="I42" s="14">
        <v>53</v>
      </c>
      <c r="J42" s="15">
        <v>48</v>
      </c>
      <c r="K42" s="15">
        <f t="shared" si="2"/>
        <v>101</v>
      </c>
      <c r="L42" s="17">
        <f t="shared" si="3"/>
        <v>86</v>
      </c>
      <c r="M42" s="28">
        <f t="shared" si="4"/>
        <v>167</v>
      </c>
      <c r="N42" s="41">
        <v>23480</v>
      </c>
    </row>
    <row r="43" spans="1:14" ht="19.5">
      <c r="A43" s="26" t="s">
        <v>131</v>
      </c>
      <c r="B43" s="23" t="s">
        <v>98</v>
      </c>
      <c r="C43" s="98">
        <v>14.1</v>
      </c>
      <c r="D43" s="24">
        <v>17</v>
      </c>
      <c r="E43" s="14">
        <v>52</v>
      </c>
      <c r="F43" s="14">
        <v>47</v>
      </c>
      <c r="G43" s="15">
        <f t="shared" si="0"/>
        <v>99</v>
      </c>
      <c r="H43" s="16">
        <f t="shared" si="1"/>
        <v>82</v>
      </c>
      <c r="I43" s="14">
        <v>49</v>
      </c>
      <c r="J43" s="15">
        <v>54</v>
      </c>
      <c r="K43" s="15">
        <f t="shared" si="2"/>
        <v>103</v>
      </c>
      <c r="L43" s="17">
        <f t="shared" si="3"/>
        <v>86</v>
      </c>
      <c r="M43" s="28">
        <f t="shared" si="4"/>
        <v>168</v>
      </c>
      <c r="N43" s="41">
        <v>1</v>
      </c>
    </row>
    <row r="44" spans="1:14" ht="19.5">
      <c r="A44" s="26" t="s">
        <v>147</v>
      </c>
      <c r="B44" s="23" t="s">
        <v>129</v>
      </c>
      <c r="C44" s="98">
        <v>16.2</v>
      </c>
      <c r="D44" s="24">
        <v>20</v>
      </c>
      <c r="E44" s="14">
        <v>51</v>
      </c>
      <c r="F44" s="14">
        <v>55</v>
      </c>
      <c r="G44" s="15">
        <f t="shared" si="0"/>
        <v>106</v>
      </c>
      <c r="H44" s="16">
        <f t="shared" si="1"/>
        <v>86</v>
      </c>
      <c r="I44" s="14">
        <v>50</v>
      </c>
      <c r="J44" s="15">
        <v>54</v>
      </c>
      <c r="K44" s="15">
        <f t="shared" si="2"/>
        <v>104</v>
      </c>
      <c r="L44" s="17">
        <f t="shared" si="3"/>
        <v>84</v>
      </c>
      <c r="M44" s="28">
        <f t="shared" si="4"/>
        <v>170</v>
      </c>
      <c r="N44" s="41">
        <v>28750</v>
      </c>
    </row>
    <row r="45" spans="1:14" ht="19.5">
      <c r="A45" s="26" t="s">
        <v>125</v>
      </c>
      <c r="B45" s="23" t="s">
        <v>98</v>
      </c>
      <c r="C45" s="98">
        <v>13.3</v>
      </c>
      <c r="D45" s="24">
        <v>16</v>
      </c>
      <c r="E45" s="14">
        <v>52</v>
      </c>
      <c r="F45" s="14">
        <v>52</v>
      </c>
      <c r="G45" s="15">
        <f t="shared" si="0"/>
        <v>104</v>
      </c>
      <c r="H45" s="16">
        <f t="shared" si="1"/>
        <v>88</v>
      </c>
      <c r="I45" s="14">
        <v>49</v>
      </c>
      <c r="J45" s="15">
        <v>50</v>
      </c>
      <c r="K45" s="15">
        <f t="shared" si="2"/>
        <v>99</v>
      </c>
      <c r="L45" s="17">
        <f t="shared" si="3"/>
        <v>83</v>
      </c>
      <c r="M45" s="28">
        <f t="shared" si="4"/>
        <v>171</v>
      </c>
      <c r="N45" s="41">
        <v>29154</v>
      </c>
    </row>
    <row r="46" spans="1:14" ht="19.5">
      <c r="A46" s="26" t="s">
        <v>128</v>
      </c>
      <c r="B46" s="23" t="s">
        <v>129</v>
      </c>
      <c r="C46" s="98">
        <v>13.5</v>
      </c>
      <c r="D46" s="24">
        <v>16</v>
      </c>
      <c r="E46" s="14">
        <v>55</v>
      </c>
      <c r="F46" s="14">
        <v>49</v>
      </c>
      <c r="G46" s="15">
        <f t="shared" si="0"/>
        <v>104</v>
      </c>
      <c r="H46" s="16">
        <f t="shared" si="1"/>
        <v>88</v>
      </c>
      <c r="I46" s="14">
        <v>50</v>
      </c>
      <c r="J46" s="15">
        <v>63</v>
      </c>
      <c r="K46" s="15">
        <f t="shared" si="2"/>
        <v>113</v>
      </c>
      <c r="L46" s="17">
        <f t="shared" si="3"/>
        <v>97</v>
      </c>
      <c r="M46" s="28">
        <f t="shared" si="4"/>
        <v>185</v>
      </c>
      <c r="N46" s="41">
        <v>19717</v>
      </c>
    </row>
    <row r="47" spans="1:14" ht="19.5">
      <c r="A47" s="26" t="s">
        <v>109</v>
      </c>
      <c r="B47" s="23" t="s">
        <v>45</v>
      </c>
      <c r="C47" s="98">
        <v>11.2</v>
      </c>
      <c r="D47" s="24">
        <v>14</v>
      </c>
      <c r="E47" s="14" t="s">
        <v>5</v>
      </c>
      <c r="F47" s="14" t="s">
        <v>208</v>
      </c>
      <c r="G47" s="14" t="s">
        <v>209</v>
      </c>
      <c r="H47" s="121" t="s">
        <v>11</v>
      </c>
      <c r="I47" s="14">
        <v>44</v>
      </c>
      <c r="J47" s="15">
        <v>44</v>
      </c>
      <c r="K47" s="15">
        <f t="shared" si="2"/>
        <v>88</v>
      </c>
      <c r="L47" s="17">
        <f t="shared" si="3"/>
        <v>74</v>
      </c>
      <c r="M47" s="123" t="s">
        <v>11</v>
      </c>
      <c r="N47" s="41">
        <v>21916</v>
      </c>
    </row>
    <row r="48" spans="1:14" ht="19.5">
      <c r="A48" s="26" t="s">
        <v>146</v>
      </c>
      <c r="B48" s="23" t="s">
        <v>86</v>
      </c>
      <c r="C48" s="98">
        <v>16.100000000000001</v>
      </c>
      <c r="D48" s="24">
        <v>19</v>
      </c>
      <c r="E48" s="14" t="s">
        <v>5</v>
      </c>
      <c r="F48" s="14" t="s">
        <v>208</v>
      </c>
      <c r="G48" s="14" t="s">
        <v>209</v>
      </c>
      <c r="H48" s="121" t="s">
        <v>11</v>
      </c>
      <c r="I48" s="14">
        <v>50</v>
      </c>
      <c r="J48" s="15">
        <v>45</v>
      </c>
      <c r="K48" s="15">
        <f t="shared" si="2"/>
        <v>95</v>
      </c>
      <c r="L48" s="17">
        <f t="shared" si="3"/>
        <v>76</v>
      </c>
      <c r="M48" s="123" t="s">
        <v>11</v>
      </c>
      <c r="N48" s="41">
        <v>20123</v>
      </c>
    </row>
    <row r="49" spans="1:14" ht="19.5">
      <c r="A49" s="26" t="s">
        <v>112</v>
      </c>
      <c r="B49" s="23" t="s">
        <v>67</v>
      </c>
      <c r="C49" s="98">
        <v>11.9</v>
      </c>
      <c r="D49" s="24">
        <v>15</v>
      </c>
      <c r="E49" s="14">
        <v>44</v>
      </c>
      <c r="F49" s="14">
        <v>48</v>
      </c>
      <c r="G49" s="15">
        <f t="shared" ref="G49:G54" si="5">SUM(E49+F49)</f>
        <v>92</v>
      </c>
      <c r="H49" s="16">
        <f t="shared" ref="H49:H54" si="6">(G49-D49)</f>
        <v>77</v>
      </c>
      <c r="I49" s="14" t="s">
        <v>5</v>
      </c>
      <c r="J49" s="15" t="s">
        <v>208</v>
      </c>
      <c r="K49" s="15" t="s">
        <v>209</v>
      </c>
      <c r="L49" s="122" t="s">
        <v>11</v>
      </c>
      <c r="M49" s="123" t="s">
        <v>11</v>
      </c>
      <c r="N49" s="41">
        <v>18878</v>
      </c>
    </row>
    <row r="50" spans="1:14" ht="19.5">
      <c r="A50" s="26" t="s">
        <v>142</v>
      </c>
      <c r="B50" s="23" t="s">
        <v>47</v>
      </c>
      <c r="C50" s="98">
        <v>15.8</v>
      </c>
      <c r="D50" s="24">
        <v>19</v>
      </c>
      <c r="E50" s="14">
        <v>47</v>
      </c>
      <c r="F50" s="14">
        <v>50</v>
      </c>
      <c r="G50" s="15">
        <f t="shared" si="5"/>
        <v>97</v>
      </c>
      <c r="H50" s="16">
        <f t="shared" si="6"/>
        <v>78</v>
      </c>
      <c r="I50" s="14" t="s">
        <v>5</v>
      </c>
      <c r="J50" s="15" t="s">
        <v>208</v>
      </c>
      <c r="K50" s="15" t="s">
        <v>209</v>
      </c>
      <c r="L50" s="122" t="s">
        <v>11</v>
      </c>
      <c r="M50" s="123" t="s">
        <v>11</v>
      </c>
      <c r="N50" s="41">
        <v>28136</v>
      </c>
    </row>
    <row r="51" spans="1:14" ht="19.5">
      <c r="A51" s="26" t="s">
        <v>137</v>
      </c>
      <c r="B51" s="23" t="s">
        <v>45</v>
      </c>
      <c r="C51" s="98">
        <v>15.1</v>
      </c>
      <c r="D51" s="24">
        <v>18</v>
      </c>
      <c r="E51" s="14">
        <v>48</v>
      </c>
      <c r="F51" s="14">
        <v>51</v>
      </c>
      <c r="G51" s="15">
        <f t="shared" si="5"/>
        <v>99</v>
      </c>
      <c r="H51" s="16">
        <f t="shared" si="6"/>
        <v>81</v>
      </c>
      <c r="I51" s="14" t="s">
        <v>5</v>
      </c>
      <c r="J51" s="15" t="s">
        <v>208</v>
      </c>
      <c r="K51" s="15" t="s">
        <v>209</v>
      </c>
      <c r="L51" s="122" t="s">
        <v>11</v>
      </c>
      <c r="M51" s="123" t="s">
        <v>11</v>
      </c>
      <c r="N51" s="41">
        <v>23188</v>
      </c>
    </row>
    <row r="52" spans="1:14" ht="19.5">
      <c r="A52" s="26" t="s">
        <v>119</v>
      </c>
      <c r="B52" s="23" t="s">
        <v>43</v>
      </c>
      <c r="C52" s="98">
        <v>12.8</v>
      </c>
      <c r="D52" s="24">
        <v>16</v>
      </c>
      <c r="E52" s="14">
        <v>50</v>
      </c>
      <c r="F52" s="14">
        <v>48</v>
      </c>
      <c r="G52" s="15">
        <f t="shared" si="5"/>
        <v>98</v>
      </c>
      <c r="H52" s="16">
        <f t="shared" si="6"/>
        <v>82</v>
      </c>
      <c r="I52" s="14" t="s">
        <v>5</v>
      </c>
      <c r="J52" s="15" t="s">
        <v>208</v>
      </c>
      <c r="K52" s="15" t="s">
        <v>209</v>
      </c>
      <c r="L52" s="122" t="s">
        <v>11</v>
      </c>
      <c r="M52" s="123" t="s">
        <v>11</v>
      </c>
      <c r="N52" s="41">
        <v>22310</v>
      </c>
    </row>
    <row r="53" spans="1:14" ht="19.5">
      <c r="A53" s="26" t="s">
        <v>149</v>
      </c>
      <c r="B53" s="23" t="s">
        <v>45</v>
      </c>
      <c r="C53" s="98">
        <v>16.7</v>
      </c>
      <c r="D53" s="24">
        <v>20</v>
      </c>
      <c r="E53" s="14">
        <v>53</v>
      </c>
      <c r="F53" s="14">
        <v>53</v>
      </c>
      <c r="G53" s="15">
        <f t="shared" si="5"/>
        <v>106</v>
      </c>
      <c r="H53" s="16">
        <f t="shared" si="6"/>
        <v>86</v>
      </c>
      <c r="I53" s="14" t="s">
        <v>5</v>
      </c>
      <c r="J53" s="15" t="s">
        <v>208</v>
      </c>
      <c r="K53" s="15" t="s">
        <v>209</v>
      </c>
      <c r="L53" s="122" t="s">
        <v>11</v>
      </c>
      <c r="M53" s="123" t="s">
        <v>11</v>
      </c>
      <c r="N53" s="41">
        <v>26942</v>
      </c>
    </row>
    <row r="54" spans="1:14" ht="19.5">
      <c r="A54" s="26" t="s">
        <v>110</v>
      </c>
      <c r="B54" s="23" t="s">
        <v>98</v>
      </c>
      <c r="C54" s="98">
        <v>11.4</v>
      </c>
      <c r="D54" s="24">
        <v>14</v>
      </c>
      <c r="E54" s="14">
        <v>48</v>
      </c>
      <c r="F54" s="14">
        <v>54</v>
      </c>
      <c r="G54" s="15">
        <f t="shared" si="5"/>
        <v>102</v>
      </c>
      <c r="H54" s="16">
        <f t="shared" si="6"/>
        <v>88</v>
      </c>
      <c r="I54" s="14" t="s">
        <v>5</v>
      </c>
      <c r="J54" s="15" t="s">
        <v>208</v>
      </c>
      <c r="K54" s="15" t="s">
        <v>209</v>
      </c>
      <c r="L54" s="122" t="s">
        <v>11</v>
      </c>
      <c r="M54" s="123" t="s">
        <v>11</v>
      </c>
      <c r="N54" s="41">
        <v>32493</v>
      </c>
    </row>
    <row r="55" spans="1:14" ht="19.5">
      <c r="A55" s="119" t="s">
        <v>143</v>
      </c>
      <c r="B55" s="23" t="s">
        <v>45</v>
      </c>
      <c r="C55" s="98">
        <v>15.8</v>
      </c>
      <c r="D55" s="120" t="s">
        <v>11</v>
      </c>
      <c r="E55" s="14" t="s">
        <v>11</v>
      </c>
      <c r="F55" s="14" t="s">
        <v>11</v>
      </c>
      <c r="G55" s="14" t="s">
        <v>11</v>
      </c>
      <c r="H55" s="121" t="s">
        <v>11</v>
      </c>
      <c r="I55" s="14" t="s">
        <v>11</v>
      </c>
      <c r="J55" s="14" t="s">
        <v>11</v>
      </c>
      <c r="K55" s="14" t="s">
        <v>11</v>
      </c>
      <c r="L55" s="122" t="s">
        <v>11</v>
      </c>
      <c r="M55" s="123" t="s">
        <v>11</v>
      </c>
      <c r="N55" s="41">
        <v>22573</v>
      </c>
    </row>
    <row r="56" spans="1:14" ht="19.5">
      <c r="A56" s="119" t="s">
        <v>113</v>
      </c>
      <c r="B56" s="23" t="s">
        <v>45</v>
      </c>
      <c r="C56" s="98">
        <v>12.1</v>
      </c>
      <c r="D56" s="120" t="s">
        <v>11</v>
      </c>
      <c r="E56" s="14" t="s">
        <v>11</v>
      </c>
      <c r="F56" s="14" t="s">
        <v>11</v>
      </c>
      <c r="G56" s="14" t="s">
        <v>11</v>
      </c>
      <c r="H56" s="121" t="s">
        <v>11</v>
      </c>
      <c r="I56" s="14" t="s">
        <v>11</v>
      </c>
      <c r="J56" s="14" t="s">
        <v>11</v>
      </c>
      <c r="K56" s="14" t="s">
        <v>11</v>
      </c>
      <c r="L56" s="122" t="s">
        <v>11</v>
      </c>
      <c r="M56" s="123" t="s">
        <v>11</v>
      </c>
      <c r="N56" s="41">
        <v>24290</v>
      </c>
    </row>
    <row r="57" spans="1:14" ht="19.5">
      <c r="A57" s="26" t="s">
        <v>144</v>
      </c>
      <c r="B57" s="23" t="s">
        <v>45</v>
      </c>
      <c r="C57" s="98">
        <v>16</v>
      </c>
      <c r="D57" s="24" t="s">
        <v>5</v>
      </c>
      <c r="E57" s="14" t="s">
        <v>208</v>
      </c>
      <c r="F57" s="14" t="s">
        <v>209</v>
      </c>
      <c r="G57" s="14" t="s">
        <v>11</v>
      </c>
      <c r="H57" s="121" t="s">
        <v>11</v>
      </c>
      <c r="I57" s="14" t="s">
        <v>5</v>
      </c>
      <c r="J57" s="15" t="s">
        <v>208</v>
      </c>
      <c r="K57" s="15" t="s">
        <v>209</v>
      </c>
      <c r="L57" s="122" t="s">
        <v>11</v>
      </c>
      <c r="M57" s="123" t="s">
        <v>11</v>
      </c>
      <c r="N57" s="41">
        <v>27658</v>
      </c>
    </row>
    <row r="58" spans="1:14" ht="19.5">
      <c r="A58" s="26" t="s">
        <v>148</v>
      </c>
      <c r="B58" s="23" t="s">
        <v>98</v>
      </c>
      <c r="C58" s="98">
        <v>16.5</v>
      </c>
      <c r="D58" s="24" t="s">
        <v>5</v>
      </c>
      <c r="E58" s="14" t="s">
        <v>208</v>
      </c>
      <c r="F58" s="14" t="s">
        <v>209</v>
      </c>
      <c r="G58" s="14" t="s">
        <v>11</v>
      </c>
      <c r="H58" s="121" t="s">
        <v>11</v>
      </c>
      <c r="I58" s="14" t="s">
        <v>5</v>
      </c>
      <c r="J58" s="15" t="s">
        <v>208</v>
      </c>
      <c r="K58" s="15" t="s">
        <v>209</v>
      </c>
      <c r="L58" s="122" t="s">
        <v>11</v>
      </c>
      <c r="M58" s="123" t="s">
        <v>11</v>
      </c>
      <c r="N58" s="41">
        <v>30325</v>
      </c>
    </row>
  </sheetData>
  <sortState xmlns:xlrd2="http://schemas.microsoft.com/office/spreadsheetml/2017/richdata2" ref="A14:N58">
    <sortCondition ref="M14:M58"/>
    <sortCondition ref="L14:L58"/>
    <sortCondition ref="H14:H58"/>
  </sortState>
  <mergeCells count="9">
    <mergeCell ref="A12:M12"/>
    <mergeCell ref="A1:M1"/>
    <mergeCell ref="A2:M2"/>
    <mergeCell ref="A6:M6"/>
    <mergeCell ref="A5:M5"/>
    <mergeCell ref="A4:M4"/>
    <mergeCell ref="A8:M8"/>
    <mergeCell ref="A9:M9"/>
    <mergeCell ref="A10:M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zoomScale="70" zoomScaleNormal="70" workbookViewId="0">
      <selection sqref="A1:M1"/>
    </sheetView>
  </sheetViews>
  <sheetFormatPr baseColWidth="10" defaultRowHeight="18.75"/>
  <cols>
    <col min="1" max="1" width="34.85546875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2.85546875" style="8" customWidth="1"/>
    <col min="15" max="15" width="10.42578125" style="38" bestFit="1" customWidth="1"/>
    <col min="16" max="16384" width="11.42578125" style="1"/>
  </cols>
  <sheetData>
    <row r="1" spans="1:15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"/>
    </row>
    <row r="2" spans="1:15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</row>
    <row r="3" spans="1:15">
      <c r="D3" s="1"/>
      <c r="E3" s="1"/>
      <c r="F3" s="1"/>
      <c r="G3" s="1"/>
      <c r="H3" s="1"/>
      <c r="I3" s="1"/>
      <c r="J3" s="1"/>
      <c r="K3" s="1"/>
      <c r="N3" s="1"/>
    </row>
    <row r="4" spans="1:15" ht="25.5">
      <c r="A4" s="148" t="str">
        <f>'CAB 0-9'!A4:M4</f>
        <v>EL VALLE DE TANDIL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"/>
    </row>
    <row r="5" spans="1:15" ht="25.5">
      <c r="A5" s="148" t="str">
        <f>'CAB 0-9'!A5:M5</f>
        <v>GOLF CLUB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"/>
    </row>
    <row r="6" spans="1:15" ht="37.5">
      <c r="A6" s="154" t="s">
        <v>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/>
    </row>
    <row r="8" spans="1:15" ht="19.5">
      <c r="A8" s="145" t="str">
        <f>'CAB 0-9'!A8:M8</f>
        <v>4 VUELTAS DE 9 HOYOS MEDAL PLAY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"/>
    </row>
    <row r="9" spans="1:15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"/>
    </row>
    <row r="10" spans="1:15" ht="19.5">
      <c r="A10" s="150" t="s">
        <v>38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"/>
    </row>
    <row r="11" spans="1:15" ht="20.25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1"/>
    </row>
    <row r="12" spans="1:15" ht="20.25" thickBot="1">
      <c r="A12" s="137" t="s">
        <v>39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  <c r="N12" s="1"/>
    </row>
    <row r="13" spans="1:15" s="3" customFormat="1" ht="20.25" thickBot="1">
      <c r="A13" s="60" t="s">
        <v>0</v>
      </c>
      <c r="B13" s="61" t="s">
        <v>8</v>
      </c>
      <c r="C13" s="5" t="s">
        <v>26</v>
      </c>
      <c r="D13" s="62" t="s">
        <v>1</v>
      </c>
      <c r="E13" s="62" t="s">
        <v>2</v>
      </c>
      <c r="F13" s="62" t="s">
        <v>3</v>
      </c>
      <c r="G13" s="62" t="s">
        <v>4</v>
      </c>
      <c r="H13" s="62" t="s">
        <v>5</v>
      </c>
      <c r="I13" s="62" t="s">
        <v>2</v>
      </c>
      <c r="J13" s="62" t="s">
        <v>3</v>
      </c>
      <c r="K13" s="62" t="s">
        <v>4</v>
      </c>
      <c r="L13" s="62" t="s">
        <v>5</v>
      </c>
      <c r="M13" s="63" t="s">
        <v>10</v>
      </c>
      <c r="N13" s="22"/>
      <c r="O13" s="39"/>
    </row>
    <row r="14" spans="1:15" ht="19.5">
      <c r="A14" s="26" t="s">
        <v>152</v>
      </c>
      <c r="B14" s="23" t="s">
        <v>45</v>
      </c>
      <c r="C14" s="98">
        <v>17.100000000000001</v>
      </c>
      <c r="D14" s="24">
        <v>21</v>
      </c>
      <c r="E14" s="14">
        <v>43</v>
      </c>
      <c r="F14" s="14">
        <v>46</v>
      </c>
      <c r="G14" s="15">
        <f t="shared" ref="G14:G42" si="0">SUM(E14+F14)</f>
        <v>89</v>
      </c>
      <c r="H14" s="16">
        <f t="shared" ref="H14:H42" si="1">(G14-D14)</f>
        <v>68</v>
      </c>
      <c r="I14" s="14">
        <v>46</v>
      </c>
      <c r="J14" s="15">
        <v>45</v>
      </c>
      <c r="K14" s="15">
        <f t="shared" ref="K14:K35" si="2">SUM(I14:J14)</f>
        <v>91</v>
      </c>
      <c r="L14" s="17">
        <f t="shared" ref="L14:L35" si="3">+(K14-D14)</f>
        <v>70</v>
      </c>
      <c r="M14" s="28">
        <f t="shared" ref="M14:M35" si="4">SUM(H14+L14)</f>
        <v>138</v>
      </c>
      <c r="N14" s="41">
        <v>31029</v>
      </c>
      <c r="O14" s="40" t="s">
        <v>34</v>
      </c>
    </row>
    <row r="15" spans="1:15" ht="19.5">
      <c r="A15" s="26" t="s">
        <v>168</v>
      </c>
      <c r="B15" s="23" t="s">
        <v>86</v>
      </c>
      <c r="C15" s="98">
        <v>20.5</v>
      </c>
      <c r="D15" s="24">
        <v>25</v>
      </c>
      <c r="E15" s="14">
        <v>50</v>
      </c>
      <c r="F15" s="14">
        <v>51</v>
      </c>
      <c r="G15" s="15">
        <f t="shared" si="0"/>
        <v>101</v>
      </c>
      <c r="H15" s="16">
        <f t="shared" si="1"/>
        <v>76</v>
      </c>
      <c r="I15" s="14">
        <v>48</v>
      </c>
      <c r="J15" s="15">
        <v>43</v>
      </c>
      <c r="K15" s="15">
        <f t="shared" si="2"/>
        <v>91</v>
      </c>
      <c r="L15" s="17">
        <f t="shared" si="3"/>
        <v>66</v>
      </c>
      <c r="M15" s="28">
        <f t="shared" si="4"/>
        <v>142</v>
      </c>
      <c r="N15" s="41">
        <v>40874</v>
      </c>
      <c r="O15" s="40" t="s">
        <v>35</v>
      </c>
    </row>
    <row r="16" spans="1:15" ht="19.5">
      <c r="A16" s="26" t="s">
        <v>171</v>
      </c>
      <c r="B16" s="23" t="s">
        <v>63</v>
      </c>
      <c r="C16" s="98">
        <v>21</v>
      </c>
      <c r="D16" s="24">
        <v>25</v>
      </c>
      <c r="E16" s="14">
        <v>51</v>
      </c>
      <c r="F16" s="14">
        <v>49</v>
      </c>
      <c r="G16" s="15">
        <f t="shared" si="0"/>
        <v>100</v>
      </c>
      <c r="H16" s="16">
        <f t="shared" si="1"/>
        <v>75</v>
      </c>
      <c r="I16" s="14">
        <v>50</v>
      </c>
      <c r="J16" s="15">
        <v>45</v>
      </c>
      <c r="K16" s="15">
        <f t="shared" si="2"/>
        <v>95</v>
      </c>
      <c r="L16" s="17">
        <f t="shared" si="3"/>
        <v>70</v>
      </c>
      <c r="M16" s="28">
        <f t="shared" si="4"/>
        <v>145</v>
      </c>
      <c r="N16" s="41">
        <v>39643</v>
      </c>
    </row>
    <row r="17" spans="1:14" ht="19.5">
      <c r="A17" s="26" t="s">
        <v>179</v>
      </c>
      <c r="B17" s="23" t="s">
        <v>54</v>
      </c>
      <c r="C17" s="98">
        <v>24.5</v>
      </c>
      <c r="D17" s="24">
        <v>29</v>
      </c>
      <c r="E17" s="14">
        <v>50</v>
      </c>
      <c r="F17" s="14">
        <v>53</v>
      </c>
      <c r="G17" s="15">
        <f t="shared" si="0"/>
        <v>103</v>
      </c>
      <c r="H17" s="16">
        <f t="shared" si="1"/>
        <v>74</v>
      </c>
      <c r="I17" s="14">
        <v>52</v>
      </c>
      <c r="J17" s="15">
        <v>51</v>
      </c>
      <c r="K17" s="15">
        <f t="shared" si="2"/>
        <v>103</v>
      </c>
      <c r="L17" s="17">
        <f t="shared" si="3"/>
        <v>74</v>
      </c>
      <c r="M17" s="28">
        <f t="shared" si="4"/>
        <v>148</v>
      </c>
      <c r="N17" s="41">
        <v>19068</v>
      </c>
    </row>
    <row r="18" spans="1:14" ht="19.5">
      <c r="A18" s="26" t="s">
        <v>161</v>
      </c>
      <c r="B18" s="23" t="s">
        <v>45</v>
      </c>
      <c r="C18" s="98">
        <v>18.899999999999999</v>
      </c>
      <c r="D18" s="24">
        <v>23</v>
      </c>
      <c r="E18" s="14">
        <v>55</v>
      </c>
      <c r="F18" s="14">
        <v>46</v>
      </c>
      <c r="G18" s="15">
        <f t="shared" si="0"/>
        <v>101</v>
      </c>
      <c r="H18" s="16">
        <f t="shared" si="1"/>
        <v>78</v>
      </c>
      <c r="I18" s="14">
        <v>48</v>
      </c>
      <c r="J18" s="15">
        <v>46</v>
      </c>
      <c r="K18" s="15">
        <f t="shared" si="2"/>
        <v>94</v>
      </c>
      <c r="L18" s="17">
        <f t="shared" si="3"/>
        <v>71</v>
      </c>
      <c r="M18" s="28">
        <f t="shared" si="4"/>
        <v>149</v>
      </c>
      <c r="N18" s="41">
        <v>21435</v>
      </c>
    </row>
    <row r="19" spans="1:14" ht="19.5">
      <c r="A19" s="26" t="s">
        <v>162</v>
      </c>
      <c r="B19" s="23" t="s">
        <v>45</v>
      </c>
      <c r="C19" s="98">
        <v>19.7</v>
      </c>
      <c r="D19" s="24">
        <v>24</v>
      </c>
      <c r="E19" s="14">
        <v>51</v>
      </c>
      <c r="F19" s="14">
        <v>53</v>
      </c>
      <c r="G19" s="15">
        <f t="shared" si="0"/>
        <v>104</v>
      </c>
      <c r="H19" s="16">
        <f t="shared" si="1"/>
        <v>80</v>
      </c>
      <c r="I19" s="14">
        <v>44</v>
      </c>
      <c r="J19" s="15">
        <v>51</v>
      </c>
      <c r="K19" s="15">
        <f t="shared" si="2"/>
        <v>95</v>
      </c>
      <c r="L19" s="17">
        <f t="shared" si="3"/>
        <v>71</v>
      </c>
      <c r="M19" s="28">
        <f t="shared" si="4"/>
        <v>151</v>
      </c>
      <c r="N19" s="41">
        <v>20383</v>
      </c>
    </row>
    <row r="20" spans="1:14" ht="19.5">
      <c r="A20" s="26" t="s">
        <v>172</v>
      </c>
      <c r="B20" s="23" t="s">
        <v>47</v>
      </c>
      <c r="C20" s="98">
        <v>21.2</v>
      </c>
      <c r="D20" s="24">
        <v>25</v>
      </c>
      <c r="E20" s="14">
        <v>51</v>
      </c>
      <c r="F20" s="14">
        <v>53</v>
      </c>
      <c r="G20" s="15">
        <f t="shared" si="0"/>
        <v>104</v>
      </c>
      <c r="H20" s="16">
        <f t="shared" si="1"/>
        <v>79</v>
      </c>
      <c r="I20" s="14">
        <v>53</v>
      </c>
      <c r="J20" s="15">
        <v>45</v>
      </c>
      <c r="K20" s="15">
        <f t="shared" si="2"/>
        <v>98</v>
      </c>
      <c r="L20" s="17">
        <f t="shared" si="3"/>
        <v>73</v>
      </c>
      <c r="M20" s="28">
        <f t="shared" si="4"/>
        <v>152</v>
      </c>
      <c r="N20" s="41">
        <v>34249</v>
      </c>
    </row>
    <row r="21" spans="1:14" ht="19.5">
      <c r="A21" s="26" t="s">
        <v>167</v>
      </c>
      <c r="B21" s="23" t="s">
        <v>45</v>
      </c>
      <c r="C21" s="98">
        <v>20.5</v>
      </c>
      <c r="D21" s="24">
        <v>25</v>
      </c>
      <c r="E21" s="14">
        <v>53</v>
      </c>
      <c r="F21" s="14">
        <v>50</v>
      </c>
      <c r="G21" s="15">
        <f t="shared" si="0"/>
        <v>103</v>
      </c>
      <c r="H21" s="16">
        <f t="shared" si="1"/>
        <v>78</v>
      </c>
      <c r="I21" s="14">
        <v>51</v>
      </c>
      <c r="J21" s="15">
        <v>49</v>
      </c>
      <c r="K21" s="15">
        <f t="shared" si="2"/>
        <v>100</v>
      </c>
      <c r="L21" s="17">
        <f t="shared" si="3"/>
        <v>75</v>
      </c>
      <c r="M21" s="28">
        <f t="shared" si="4"/>
        <v>153</v>
      </c>
      <c r="N21" s="41">
        <v>23426</v>
      </c>
    </row>
    <row r="22" spans="1:14" ht="19.5">
      <c r="A22" s="26" t="s">
        <v>157</v>
      </c>
      <c r="B22" s="23" t="s">
        <v>98</v>
      </c>
      <c r="C22" s="98">
        <v>18.3</v>
      </c>
      <c r="D22" s="24">
        <v>22</v>
      </c>
      <c r="E22" s="14">
        <v>46</v>
      </c>
      <c r="F22" s="14">
        <v>53</v>
      </c>
      <c r="G22" s="15">
        <f t="shared" si="0"/>
        <v>99</v>
      </c>
      <c r="H22" s="16">
        <f t="shared" si="1"/>
        <v>77</v>
      </c>
      <c r="I22" s="14">
        <v>54</v>
      </c>
      <c r="J22" s="15">
        <v>44</v>
      </c>
      <c r="K22" s="15">
        <f t="shared" si="2"/>
        <v>98</v>
      </c>
      <c r="L22" s="17">
        <f t="shared" si="3"/>
        <v>76</v>
      </c>
      <c r="M22" s="28">
        <f t="shared" si="4"/>
        <v>153</v>
      </c>
      <c r="N22" s="41">
        <v>30456</v>
      </c>
    </row>
    <row r="23" spans="1:14" ht="19.5">
      <c r="A23" s="26" t="s">
        <v>158</v>
      </c>
      <c r="B23" s="23" t="s">
        <v>45</v>
      </c>
      <c r="C23" s="98">
        <v>18.3</v>
      </c>
      <c r="D23" s="24">
        <v>22</v>
      </c>
      <c r="E23" s="14">
        <v>45</v>
      </c>
      <c r="F23" s="14">
        <v>48</v>
      </c>
      <c r="G23" s="15">
        <f t="shared" si="0"/>
        <v>93</v>
      </c>
      <c r="H23" s="16">
        <f t="shared" si="1"/>
        <v>71</v>
      </c>
      <c r="I23" s="14">
        <v>56</v>
      </c>
      <c r="J23" s="15">
        <v>49</v>
      </c>
      <c r="K23" s="15">
        <f t="shared" si="2"/>
        <v>105</v>
      </c>
      <c r="L23" s="17">
        <f t="shared" si="3"/>
        <v>83</v>
      </c>
      <c r="M23" s="28">
        <f t="shared" si="4"/>
        <v>154</v>
      </c>
      <c r="N23" s="41">
        <v>28799</v>
      </c>
    </row>
    <row r="24" spans="1:14" ht="19.5">
      <c r="A24" s="26" t="s">
        <v>180</v>
      </c>
      <c r="B24" s="23" t="s">
        <v>67</v>
      </c>
      <c r="C24" s="98">
        <v>24.9</v>
      </c>
      <c r="D24" s="24">
        <v>30</v>
      </c>
      <c r="E24" s="14">
        <v>58</v>
      </c>
      <c r="F24" s="14">
        <v>50</v>
      </c>
      <c r="G24" s="15">
        <f t="shared" si="0"/>
        <v>108</v>
      </c>
      <c r="H24" s="16">
        <f t="shared" si="1"/>
        <v>78</v>
      </c>
      <c r="I24" s="14">
        <v>57</v>
      </c>
      <c r="J24" s="15">
        <v>51</v>
      </c>
      <c r="K24" s="15">
        <f t="shared" si="2"/>
        <v>108</v>
      </c>
      <c r="L24" s="17">
        <f t="shared" si="3"/>
        <v>78</v>
      </c>
      <c r="M24" s="28">
        <f t="shared" si="4"/>
        <v>156</v>
      </c>
      <c r="N24" s="41">
        <v>19666</v>
      </c>
    </row>
    <row r="25" spans="1:14" ht="19.5">
      <c r="A25" s="26" t="s">
        <v>160</v>
      </c>
      <c r="B25" s="23" t="s">
        <v>98</v>
      </c>
      <c r="C25" s="98">
        <v>18.7</v>
      </c>
      <c r="D25" s="24">
        <v>22</v>
      </c>
      <c r="E25" s="14">
        <v>52</v>
      </c>
      <c r="F25" s="14">
        <v>57</v>
      </c>
      <c r="G25" s="15">
        <f t="shared" si="0"/>
        <v>109</v>
      </c>
      <c r="H25" s="16">
        <f t="shared" si="1"/>
        <v>87</v>
      </c>
      <c r="I25" s="14">
        <v>45</v>
      </c>
      <c r="J25" s="15">
        <v>47</v>
      </c>
      <c r="K25" s="15">
        <f t="shared" si="2"/>
        <v>92</v>
      </c>
      <c r="L25" s="17">
        <f t="shared" si="3"/>
        <v>70</v>
      </c>
      <c r="M25" s="28">
        <f t="shared" si="4"/>
        <v>157</v>
      </c>
      <c r="N25" s="41">
        <v>19075</v>
      </c>
    </row>
    <row r="26" spans="1:14" ht="19.5">
      <c r="A26" s="26" t="s">
        <v>166</v>
      </c>
      <c r="B26" s="23" t="s">
        <v>45</v>
      </c>
      <c r="C26" s="98">
        <v>20.100000000000001</v>
      </c>
      <c r="D26" s="24">
        <v>24</v>
      </c>
      <c r="E26" s="14">
        <v>56</v>
      </c>
      <c r="F26" s="14">
        <v>52</v>
      </c>
      <c r="G26" s="15">
        <f t="shared" si="0"/>
        <v>108</v>
      </c>
      <c r="H26" s="16">
        <f t="shared" si="1"/>
        <v>84</v>
      </c>
      <c r="I26" s="14">
        <v>49</v>
      </c>
      <c r="J26" s="15">
        <v>50</v>
      </c>
      <c r="K26" s="15">
        <f t="shared" si="2"/>
        <v>99</v>
      </c>
      <c r="L26" s="17">
        <f t="shared" si="3"/>
        <v>75</v>
      </c>
      <c r="M26" s="28">
        <f t="shared" si="4"/>
        <v>159</v>
      </c>
      <c r="N26" s="41">
        <v>28087</v>
      </c>
    </row>
    <row r="27" spans="1:14" ht="19.5">
      <c r="A27" s="26" t="s">
        <v>159</v>
      </c>
      <c r="B27" s="23" t="s">
        <v>45</v>
      </c>
      <c r="C27" s="98">
        <v>18.600000000000001</v>
      </c>
      <c r="D27" s="24">
        <v>22</v>
      </c>
      <c r="E27" s="14">
        <v>54</v>
      </c>
      <c r="F27" s="14">
        <v>50</v>
      </c>
      <c r="G27" s="15">
        <f t="shared" si="0"/>
        <v>104</v>
      </c>
      <c r="H27" s="16">
        <f t="shared" si="1"/>
        <v>82</v>
      </c>
      <c r="I27" s="14">
        <v>50</v>
      </c>
      <c r="J27" s="15">
        <v>49</v>
      </c>
      <c r="K27" s="15">
        <f t="shared" si="2"/>
        <v>99</v>
      </c>
      <c r="L27" s="17">
        <f t="shared" si="3"/>
        <v>77</v>
      </c>
      <c r="M27" s="28">
        <f t="shared" si="4"/>
        <v>159</v>
      </c>
      <c r="N27" s="41">
        <v>25115</v>
      </c>
    </row>
    <row r="28" spans="1:14" ht="19.5">
      <c r="A28" s="26" t="s">
        <v>178</v>
      </c>
      <c r="B28" s="23" t="s">
        <v>45</v>
      </c>
      <c r="C28" s="98">
        <v>24.1</v>
      </c>
      <c r="D28" s="24">
        <v>29</v>
      </c>
      <c r="E28" s="14">
        <v>50</v>
      </c>
      <c r="F28" s="14">
        <v>57</v>
      </c>
      <c r="G28" s="15">
        <f t="shared" si="0"/>
        <v>107</v>
      </c>
      <c r="H28" s="16">
        <f t="shared" si="1"/>
        <v>78</v>
      </c>
      <c r="I28" s="14">
        <v>59</v>
      </c>
      <c r="J28" s="15">
        <v>54</v>
      </c>
      <c r="K28" s="15">
        <f t="shared" si="2"/>
        <v>113</v>
      </c>
      <c r="L28" s="17">
        <f t="shared" si="3"/>
        <v>84</v>
      </c>
      <c r="M28" s="28">
        <f t="shared" si="4"/>
        <v>162</v>
      </c>
      <c r="N28" s="41">
        <v>24032</v>
      </c>
    </row>
    <row r="29" spans="1:14" ht="19.5">
      <c r="A29" s="26" t="s">
        <v>169</v>
      </c>
      <c r="B29" s="23" t="s">
        <v>47</v>
      </c>
      <c r="C29" s="98">
        <v>20.8</v>
      </c>
      <c r="D29" s="24">
        <v>25</v>
      </c>
      <c r="E29" s="14">
        <v>53</v>
      </c>
      <c r="F29" s="14">
        <v>49</v>
      </c>
      <c r="G29" s="15">
        <f t="shared" si="0"/>
        <v>102</v>
      </c>
      <c r="H29" s="16">
        <f t="shared" si="1"/>
        <v>77</v>
      </c>
      <c r="I29" s="14">
        <v>59</v>
      </c>
      <c r="J29" s="15">
        <v>51</v>
      </c>
      <c r="K29" s="15">
        <f t="shared" si="2"/>
        <v>110</v>
      </c>
      <c r="L29" s="17">
        <f t="shared" si="3"/>
        <v>85</v>
      </c>
      <c r="M29" s="28">
        <f t="shared" si="4"/>
        <v>162</v>
      </c>
      <c r="N29" s="41">
        <v>21134</v>
      </c>
    </row>
    <row r="30" spans="1:14" ht="19.5">
      <c r="A30" s="26" t="s">
        <v>176</v>
      </c>
      <c r="B30" s="23" t="s">
        <v>63</v>
      </c>
      <c r="C30" s="98">
        <v>23.1</v>
      </c>
      <c r="D30" s="24">
        <v>28</v>
      </c>
      <c r="E30" s="14">
        <v>57</v>
      </c>
      <c r="F30" s="14">
        <v>53</v>
      </c>
      <c r="G30" s="15">
        <f t="shared" si="0"/>
        <v>110</v>
      </c>
      <c r="H30" s="16">
        <f t="shared" si="1"/>
        <v>82</v>
      </c>
      <c r="I30" s="14">
        <v>59</v>
      </c>
      <c r="J30" s="15">
        <v>51</v>
      </c>
      <c r="K30" s="15">
        <f t="shared" si="2"/>
        <v>110</v>
      </c>
      <c r="L30" s="17">
        <f t="shared" si="3"/>
        <v>82</v>
      </c>
      <c r="M30" s="28">
        <f t="shared" si="4"/>
        <v>164</v>
      </c>
      <c r="N30" s="41">
        <v>24405</v>
      </c>
    </row>
    <row r="31" spans="1:14" ht="19.5">
      <c r="A31" s="26" t="s">
        <v>164</v>
      </c>
      <c r="B31" s="23" t="s">
        <v>51</v>
      </c>
      <c r="C31" s="98">
        <v>19.8</v>
      </c>
      <c r="D31" s="24">
        <v>24</v>
      </c>
      <c r="E31" s="14">
        <v>55</v>
      </c>
      <c r="F31" s="14">
        <v>54</v>
      </c>
      <c r="G31" s="15">
        <f t="shared" si="0"/>
        <v>109</v>
      </c>
      <c r="H31" s="16">
        <f t="shared" si="1"/>
        <v>85</v>
      </c>
      <c r="I31" s="14">
        <v>49</v>
      </c>
      <c r="J31" s="15">
        <v>55</v>
      </c>
      <c r="K31" s="15">
        <f t="shared" si="2"/>
        <v>104</v>
      </c>
      <c r="L31" s="17">
        <f t="shared" si="3"/>
        <v>80</v>
      </c>
      <c r="M31" s="28">
        <f t="shared" si="4"/>
        <v>165</v>
      </c>
      <c r="N31" s="41">
        <v>27736</v>
      </c>
    </row>
    <row r="32" spans="1:14" ht="19.5">
      <c r="A32" s="26" t="s">
        <v>175</v>
      </c>
      <c r="B32" s="23" t="s">
        <v>129</v>
      </c>
      <c r="C32" s="98">
        <v>23</v>
      </c>
      <c r="D32" s="24">
        <v>27</v>
      </c>
      <c r="E32" s="14">
        <v>56</v>
      </c>
      <c r="F32" s="14">
        <v>60</v>
      </c>
      <c r="G32" s="15">
        <f t="shared" si="0"/>
        <v>116</v>
      </c>
      <c r="H32" s="16">
        <f t="shared" si="1"/>
        <v>89</v>
      </c>
      <c r="I32" s="14">
        <v>48</v>
      </c>
      <c r="J32" s="15">
        <v>56</v>
      </c>
      <c r="K32" s="15">
        <f t="shared" si="2"/>
        <v>104</v>
      </c>
      <c r="L32" s="17">
        <f t="shared" si="3"/>
        <v>77</v>
      </c>
      <c r="M32" s="28">
        <f t="shared" si="4"/>
        <v>166</v>
      </c>
      <c r="N32" s="41">
        <v>21213</v>
      </c>
    </row>
    <row r="33" spans="1:14" ht="19.5">
      <c r="A33" s="26" t="s">
        <v>170</v>
      </c>
      <c r="B33" s="23" t="s">
        <v>129</v>
      </c>
      <c r="C33" s="98">
        <v>20.8</v>
      </c>
      <c r="D33" s="24">
        <v>25</v>
      </c>
      <c r="E33" s="14">
        <v>58</v>
      </c>
      <c r="F33" s="14">
        <v>52</v>
      </c>
      <c r="G33" s="15">
        <f t="shared" si="0"/>
        <v>110</v>
      </c>
      <c r="H33" s="16">
        <f t="shared" si="1"/>
        <v>85</v>
      </c>
      <c r="I33" s="14">
        <v>52</v>
      </c>
      <c r="J33" s="15">
        <v>58</v>
      </c>
      <c r="K33" s="15">
        <f t="shared" si="2"/>
        <v>110</v>
      </c>
      <c r="L33" s="17">
        <f t="shared" si="3"/>
        <v>85</v>
      </c>
      <c r="M33" s="28">
        <f t="shared" si="4"/>
        <v>170</v>
      </c>
      <c r="N33" s="41">
        <v>24566</v>
      </c>
    </row>
    <row r="34" spans="1:14" ht="19.5">
      <c r="A34" s="26" t="s">
        <v>174</v>
      </c>
      <c r="B34" s="23" t="s">
        <v>51</v>
      </c>
      <c r="C34" s="98">
        <v>22</v>
      </c>
      <c r="D34" s="24">
        <v>26</v>
      </c>
      <c r="E34" s="14">
        <v>54</v>
      </c>
      <c r="F34" s="14">
        <v>58</v>
      </c>
      <c r="G34" s="15">
        <f t="shared" si="0"/>
        <v>112</v>
      </c>
      <c r="H34" s="16">
        <f t="shared" si="1"/>
        <v>86</v>
      </c>
      <c r="I34" s="14">
        <v>56</v>
      </c>
      <c r="J34" s="15">
        <v>55</v>
      </c>
      <c r="K34" s="15">
        <f t="shared" si="2"/>
        <v>111</v>
      </c>
      <c r="L34" s="17">
        <f t="shared" si="3"/>
        <v>85</v>
      </c>
      <c r="M34" s="28">
        <f t="shared" si="4"/>
        <v>171</v>
      </c>
      <c r="N34" s="41">
        <v>21829</v>
      </c>
    </row>
    <row r="35" spans="1:14" ht="19.5">
      <c r="A35" s="26" t="s">
        <v>154</v>
      </c>
      <c r="B35" s="23" t="s">
        <v>129</v>
      </c>
      <c r="C35" s="98">
        <v>17.600000000000001</v>
      </c>
      <c r="D35" s="24">
        <v>21</v>
      </c>
      <c r="E35" s="14">
        <v>55</v>
      </c>
      <c r="F35" s="14">
        <v>61</v>
      </c>
      <c r="G35" s="15">
        <f t="shared" si="0"/>
        <v>116</v>
      </c>
      <c r="H35" s="16">
        <f t="shared" si="1"/>
        <v>95</v>
      </c>
      <c r="I35" s="14">
        <v>47</v>
      </c>
      <c r="J35" s="15">
        <v>53</v>
      </c>
      <c r="K35" s="15">
        <f t="shared" si="2"/>
        <v>100</v>
      </c>
      <c r="L35" s="17">
        <f t="shared" si="3"/>
        <v>79</v>
      </c>
      <c r="M35" s="28">
        <f t="shared" si="4"/>
        <v>174</v>
      </c>
      <c r="N35" s="41">
        <v>22977</v>
      </c>
    </row>
    <row r="36" spans="1:14" ht="19.5">
      <c r="A36" s="26" t="s">
        <v>156</v>
      </c>
      <c r="B36" s="23" t="s">
        <v>67</v>
      </c>
      <c r="C36" s="98">
        <v>17.8</v>
      </c>
      <c r="D36" s="24">
        <v>21</v>
      </c>
      <c r="E36" s="14">
        <v>52</v>
      </c>
      <c r="F36" s="14">
        <v>50</v>
      </c>
      <c r="G36" s="15">
        <f t="shared" si="0"/>
        <v>102</v>
      </c>
      <c r="H36" s="16">
        <f t="shared" si="1"/>
        <v>81</v>
      </c>
      <c r="I36" s="14" t="s">
        <v>5</v>
      </c>
      <c r="J36" s="15" t="s">
        <v>208</v>
      </c>
      <c r="K36" s="15" t="s">
        <v>209</v>
      </c>
      <c r="L36" s="122" t="s">
        <v>11</v>
      </c>
      <c r="M36" s="123" t="s">
        <v>11</v>
      </c>
      <c r="N36" s="41">
        <v>27046</v>
      </c>
    </row>
    <row r="37" spans="1:14" ht="19.5">
      <c r="A37" s="26" t="s">
        <v>165</v>
      </c>
      <c r="B37" s="23" t="s">
        <v>51</v>
      </c>
      <c r="C37" s="98">
        <v>20</v>
      </c>
      <c r="D37" s="24">
        <v>24</v>
      </c>
      <c r="E37" s="14">
        <v>54</v>
      </c>
      <c r="F37" s="14">
        <v>54</v>
      </c>
      <c r="G37" s="15">
        <f t="shared" si="0"/>
        <v>108</v>
      </c>
      <c r="H37" s="16">
        <f t="shared" si="1"/>
        <v>84</v>
      </c>
      <c r="I37" s="14" t="s">
        <v>5</v>
      </c>
      <c r="J37" s="15" t="s">
        <v>208</v>
      </c>
      <c r="K37" s="15" t="s">
        <v>209</v>
      </c>
      <c r="L37" s="122" t="s">
        <v>11</v>
      </c>
      <c r="M37" s="123" t="s">
        <v>11</v>
      </c>
      <c r="N37" s="41">
        <v>23297</v>
      </c>
    </row>
    <row r="38" spans="1:14" ht="19.5">
      <c r="A38" s="26" t="s">
        <v>173</v>
      </c>
      <c r="B38" s="23" t="s">
        <v>54</v>
      </c>
      <c r="C38" s="98">
        <v>21.6</v>
      </c>
      <c r="D38" s="24">
        <v>26</v>
      </c>
      <c r="E38" s="14">
        <v>53</v>
      </c>
      <c r="F38" s="14">
        <v>58</v>
      </c>
      <c r="G38" s="15">
        <f t="shared" si="0"/>
        <v>111</v>
      </c>
      <c r="H38" s="16">
        <f t="shared" si="1"/>
        <v>85</v>
      </c>
      <c r="I38" s="14" t="s">
        <v>5</v>
      </c>
      <c r="J38" s="15" t="s">
        <v>208</v>
      </c>
      <c r="K38" s="15" t="s">
        <v>209</v>
      </c>
      <c r="L38" s="122" t="s">
        <v>11</v>
      </c>
      <c r="M38" s="123" t="s">
        <v>11</v>
      </c>
      <c r="N38" s="41">
        <v>25152</v>
      </c>
    </row>
    <row r="39" spans="1:14" ht="19.5">
      <c r="A39" s="26" t="s">
        <v>177</v>
      </c>
      <c r="B39" s="23" t="s">
        <v>67</v>
      </c>
      <c r="C39" s="98">
        <v>23.3</v>
      </c>
      <c r="D39" s="24">
        <v>28</v>
      </c>
      <c r="E39" s="14">
        <v>57</v>
      </c>
      <c r="F39" s="14">
        <v>57</v>
      </c>
      <c r="G39" s="15">
        <f t="shared" si="0"/>
        <v>114</v>
      </c>
      <c r="H39" s="16">
        <f t="shared" si="1"/>
        <v>86</v>
      </c>
      <c r="I39" s="14" t="s">
        <v>5</v>
      </c>
      <c r="J39" s="15" t="s">
        <v>208</v>
      </c>
      <c r="K39" s="15" t="s">
        <v>209</v>
      </c>
      <c r="L39" s="122" t="s">
        <v>11</v>
      </c>
      <c r="M39" s="123" t="s">
        <v>11</v>
      </c>
      <c r="N39" s="41">
        <v>21730</v>
      </c>
    </row>
    <row r="40" spans="1:14" ht="19.5">
      <c r="A40" s="26" t="s">
        <v>163</v>
      </c>
      <c r="B40" s="23" t="s">
        <v>63</v>
      </c>
      <c r="C40" s="98">
        <v>19.7</v>
      </c>
      <c r="D40" s="24">
        <v>24</v>
      </c>
      <c r="E40" s="14">
        <v>54</v>
      </c>
      <c r="F40" s="14">
        <v>59</v>
      </c>
      <c r="G40" s="15">
        <f t="shared" si="0"/>
        <v>113</v>
      </c>
      <c r="H40" s="16">
        <f t="shared" si="1"/>
        <v>89</v>
      </c>
      <c r="I40" s="14" t="s">
        <v>5</v>
      </c>
      <c r="J40" s="15" t="s">
        <v>208</v>
      </c>
      <c r="K40" s="15" t="s">
        <v>209</v>
      </c>
      <c r="L40" s="122" t="s">
        <v>11</v>
      </c>
      <c r="M40" s="123" t="s">
        <v>11</v>
      </c>
      <c r="N40" s="41">
        <v>25680</v>
      </c>
    </row>
    <row r="41" spans="1:14" ht="19.5">
      <c r="A41" s="26" t="s">
        <v>155</v>
      </c>
      <c r="B41" s="23" t="s">
        <v>47</v>
      </c>
      <c r="C41" s="98">
        <v>17.600000000000001</v>
      </c>
      <c r="D41" s="24">
        <v>21</v>
      </c>
      <c r="E41" s="14">
        <v>60</v>
      </c>
      <c r="F41" s="14">
        <v>51</v>
      </c>
      <c r="G41" s="15">
        <f t="shared" si="0"/>
        <v>111</v>
      </c>
      <c r="H41" s="16">
        <f t="shared" si="1"/>
        <v>90</v>
      </c>
      <c r="I41" s="14" t="s">
        <v>5</v>
      </c>
      <c r="J41" s="15" t="s">
        <v>208</v>
      </c>
      <c r="K41" s="15" t="s">
        <v>209</v>
      </c>
      <c r="L41" s="122" t="s">
        <v>11</v>
      </c>
      <c r="M41" s="123" t="s">
        <v>11</v>
      </c>
      <c r="N41" s="41">
        <v>29231</v>
      </c>
    </row>
    <row r="42" spans="1:14" ht="19.5">
      <c r="A42" s="26" t="s">
        <v>153</v>
      </c>
      <c r="B42" s="23" t="s">
        <v>43</v>
      </c>
      <c r="C42" s="98">
        <v>17.600000000000001</v>
      </c>
      <c r="D42" s="24">
        <v>21</v>
      </c>
      <c r="E42" s="14">
        <v>62</v>
      </c>
      <c r="F42" s="14">
        <v>56</v>
      </c>
      <c r="G42" s="15">
        <f t="shared" si="0"/>
        <v>118</v>
      </c>
      <c r="H42" s="16">
        <f t="shared" si="1"/>
        <v>97</v>
      </c>
      <c r="I42" s="14" t="s">
        <v>5</v>
      </c>
      <c r="J42" s="15" t="s">
        <v>208</v>
      </c>
      <c r="K42" s="15" t="s">
        <v>209</v>
      </c>
      <c r="L42" s="122" t="s">
        <v>11</v>
      </c>
      <c r="M42" s="123" t="s">
        <v>11</v>
      </c>
      <c r="N42" s="41">
        <v>27316</v>
      </c>
    </row>
  </sheetData>
  <sortState xmlns:xlrd2="http://schemas.microsoft.com/office/spreadsheetml/2017/richdata2" ref="A14:N42">
    <sortCondition ref="M14:M42"/>
    <sortCondition ref="L14:L42"/>
    <sortCondition ref="H14:H42"/>
  </sortState>
  <mergeCells count="9">
    <mergeCell ref="A8:M8"/>
    <mergeCell ref="A9:M9"/>
    <mergeCell ref="A12:M12"/>
    <mergeCell ref="A1:M1"/>
    <mergeCell ref="A2:M2"/>
    <mergeCell ref="A4:M4"/>
    <mergeCell ref="A6:M6"/>
    <mergeCell ref="A5:M5"/>
    <mergeCell ref="A10:M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0"/>
  <sheetViews>
    <sheetView zoomScale="70" zoomScaleNormal="70" workbookViewId="0">
      <selection sqref="A1:M1"/>
    </sheetView>
  </sheetViews>
  <sheetFormatPr baseColWidth="10" defaultRowHeight="18.75"/>
  <cols>
    <col min="1" max="1" width="34" style="1" customWidth="1"/>
    <col min="2" max="2" width="9.7109375" style="1" bestFit="1" customWidth="1"/>
    <col min="3" max="3" width="9.7109375" style="1" customWidth="1"/>
    <col min="4" max="11" width="6.7109375" style="2" customWidth="1"/>
    <col min="12" max="12" width="5.7109375" style="1" customWidth="1"/>
    <col min="13" max="13" width="8.28515625" style="1" customWidth="1"/>
    <col min="14" max="14" width="13.28515625" style="1" customWidth="1"/>
    <col min="15" max="15" width="10.42578125" style="38" bestFit="1" customWidth="1"/>
    <col min="16" max="16384" width="11.42578125" style="1"/>
  </cols>
  <sheetData>
    <row r="1" spans="1:15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0"/>
    </row>
    <row r="2" spans="1:15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0"/>
    </row>
    <row r="3" spans="1:15" ht="19.5">
      <c r="D3" s="1"/>
      <c r="E3" s="1"/>
      <c r="F3" s="1"/>
      <c r="G3" s="1"/>
      <c r="H3" s="1"/>
      <c r="I3" s="1"/>
      <c r="J3" s="1"/>
      <c r="K3" s="1"/>
      <c r="N3" s="10"/>
    </row>
    <row r="4" spans="1:15" ht="25.5">
      <c r="A4" s="148" t="str">
        <f>'CAB 0-9'!A4:M4</f>
        <v>EL VALLE DE TANDIL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0"/>
    </row>
    <row r="5" spans="1:15" ht="25.5">
      <c r="A5" s="148" t="str">
        <f>'CAB 0-9'!A5:M5</f>
        <v>GOLF CLUB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0"/>
    </row>
    <row r="6" spans="1:15" ht="37.5">
      <c r="A6" s="154" t="s">
        <v>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0"/>
    </row>
    <row r="7" spans="1:15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0"/>
    </row>
    <row r="8" spans="1:15" ht="19.5">
      <c r="A8" s="145" t="str">
        <f>'CAB 0-9'!A8:M8</f>
        <v>4 VUELTAS DE 9 HOYOS MEDAL PLAY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0"/>
    </row>
    <row r="9" spans="1:15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0"/>
    </row>
    <row r="10" spans="1:15" ht="19.5">
      <c r="A10" s="150" t="s">
        <v>38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0"/>
    </row>
    <row r="11" spans="1:15" ht="20.25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10"/>
    </row>
    <row r="12" spans="1:15" ht="20.25" thickBot="1">
      <c r="A12" s="137" t="s">
        <v>29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9"/>
    </row>
    <row r="13" spans="1:15" s="3" customFormat="1" ht="20.25" thickBot="1">
      <c r="A13" s="60" t="s">
        <v>0</v>
      </c>
      <c r="B13" s="61" t="s">
        <v>8</v>
      </c>
      <c r="C13" s="5" t="s">
        <v>26</v>
      </c>
      <c r="D13" s="62" t="s">
        <v>1</v>
      </c>
      <c r="E13" s="62" t="s">
        <v>2</v>
      </c>
      <c r="F13" s="62" t="s">
        <v>3</v>
      </c>
      <c r="G13" s="62" t="s">
        <v>4</v>
      </c>
      <c r="H13" s="62" t="s">
        <v>5</v>
      </c>
      <c r="I13" s="62" t="s">
        <v>2</v>
      </c>
      <c r="J13" s="62" t="s">
        <v>3</v>
      </c>
      <c r="K13" s="62" t="s">
        <v>4</v>
      </c>
      <c r="L13" s="62" t="s">
        <v>5</v>
      </c>
      <c r="M13" s="63" t="s">
        <v>10</v>
      </c>
      <c r="O13" s="39"/>
    </row>
    <row r="14" spans="1:15" ht="19.5">
      <c r="A14" s="26"/>
      <c r="B14" s="23"/>
      <c r="C14" s="15"/>
      <c r="D14" s="24"/>
      <c r="E14" s="14"/>
      <c r="F14" s="14"/>
      <c r="G14" s="15">
        <f t="shared" ref="G14:G77" si="0">SUM(E14+F14)</f>
        <v>0</v>
      </c>
      <c r="H14" s="16">
        <f t="shared" ref="H14:H77" si="1">(G14-D14)</f>
        <v>0</v>
      </c>
      <c r="I14" s="14"/>
      <c r="J14" s="15"/>
      <c r="K14" s="15">
        <f t="shared" ref="K14:K77" si="2">SUM(I14:J14)</f>
        <v>0</v>
      </c>
      <c r="L14" s="17">
        <f t="shared" ref="L14:L77" si="3">+(K14-D14)</f>
        <v>0</v>
      </c>
      <c r="M14" s="28">
        <f t="shared" ref="M14:M77" si="4">SUM(H14+L14)</f>
        <v>0</v>
      </c>
      <c r="N14" s="41"/>
      <c r="O14" s="40" t="s">
        <v>34</v>
      </c>
    </row>
    <row r="15" spans="1:15" ht="19.5">
      <c r="A15" s="26"/>
      <c r="B15" s="23"/>
      <c r="C15" s="15"/>
      <c r="D15" s="24"/>
      <c r="E15" s="14"/>
      <c r="F15" s="14"/>
      <c r="G15" s="15">
        <f t="shared" si="0"/>
        <v>0</v>
      </c>
      <c r="H15" s="16">
        <f t="shared" si="1"/>
        <v>0</v>
      </c>
      <c r="I15" s="14"/>
      <c r="J15" s="15"/>
      <c r="K15" s="15">
        <f t="shared" si="2"/>
        <v>0</v>
      </c>
      <c r="L15" s="17">
        <f t="shared" si="3"/>
        <v>0</v>
      </c>
      <c r="M15" s="28">
        <f t="shared" si="4"/>
        <v>0</v>
      </c>
      <c r="N15" s="41"/>
      <c r="O15" s="40" t="s">
        <v>35</v>
      </c>
    </row>
    <row r="16" spans="1:15" ht="19.5">
      <c r="A16" s="26"/>
      <c r="B16" s="23"/>
      <c r="C16" s="15"/>
      <c r="D16" s="24"/>
      <c r="E16" s="14"/>
      <c r="F16" s="14"/>
      <c r="G16" s="15">
        <f t="shared" si="0"/>
        <v>0</v>
      </c>
      <c r="H16" s="16">
        <f t="shared" si="1"/>
        <v>0</v>
      </c>
      <c r="I16" s="14"/>
      <c r="J16" s="15"/>
      <c r="K16" s="15">
        <f t="shared" si="2"/>
        <v>0</v>
      </c>
      <c r="L16" s="17">
        <f t="shared" si="3"/>
        <v>0</v>
      </c>
      <c r="M16" s="28">
        <f t="shared" si="4"/>
        <v>0</v>
      </c>
      <c r="N16" s="41"/>
    </row>
    <row r="17" spans="1:14" ht="19.5">
      <c r="A17" s="26"/>
      <c r="B17" s="23"/>
      <c r="C17" s="15"/>
      <c r="D17" s="24"/>
      <c r="E17" s="14"/>
      <c r="F17" s="14"/>
      <c r="G17" s="15">
        <f t="shared" si="0"/>
        <v>0</v>
      </c>
      <c r="H17" s="16">
        <f t="shared" si="1"/>
        <v>0</v>
      </c>
      <c r="I17" s="14"/>
      <c r="J17" s="15"/>
      <c r="K17" s="15">
        <f t="shared" si="2"/>
        <v>0</v>
      </c>
      <c r="L17" s="17">
        <f t="shared" si="3"/>
        <v>0</v>
      </c>
      <c r="M17" s="28">
        <f t="shared" si="4"/>
        <v>0</v>
      </c>
      <c r="N17" s="41"/>
    </row>
    <row r="18" spans="1:14" ht="19.5">
      <c r="A18" s="26"/>
      <c r="B18" s="23"/>
      <c r="C18" s="15"/>
      <c r="D18" s="24"/>
      <c r="E18" s="14"/>
      <c r="F18" s="14"/>
      <c r="G18" s="15">
        <f t="shared" si="0"/>
        <v>0</v>
      </c>
      <c r="H18" s="16">
        <f t="shared" si="1"/>
        <v>0</v>
      </c>
      <c r="I18" s="14"/>
      <c r="J18" s="15"/>
      <c r="K18" s="15">
        <f t="shared" si="2"/>
        <v>0</v>
      </c>
      <c r="L18" s="17">
        <f t="shared" si="3"/>
        <v>0</v>
      </c>
      <c r="M18" s="28">
        <f t="shared" si="4"/>
        <v>0</v>
      </c>
      <c r="N18" s="41"/>
    </row>
    <row r="19" spans="1:14" ht="19.5">
      <c r="A19" s="26"/>
      <c r="B19" s="23"/>
      <c r="C19" s="15"/>
      <c r="D19" s="24"/>
      <c r="E19" s="14"/>
      <c r="F19" s="14"/>
      <c r="G19" s="15">
        <f t="shared" si="0"/>
        <v>0</v>
      </c>
      <c r="H19" s="16">
        <f t="shared" si="1"/>
        <v>0</v>
      </c>
      <c r="I19" s="14"/>
      <c r="J19" s="15"/>
      <c r="K19" s="15">
        <f t="shared" si="2"/>
        <v>0</v>
      </c>
      <c r="L19" s="17">
        <f t="shared" si="3"/>
        <v>0</v>
      </c>
      <c r="M19" s="28">
        <f t="shared" si="4"/>
        <v>0</v>
      </c>
      <c r="N19" s="41"/>
    </row>
    <row r="20" spans="1:14" ht="19.5">
      <c r="A20" s="26"/>
      <c r="B20" s="23"/>
      <c r="C20" s="15"/>
      <c r="D20" s="24"/>
      <c r="E20" s="14"/>
      <c r="F20" s="14"/>
      <c r="G20" s="15">
        <f t="shared" si="0"/>
        <v>0</v>
      </c>
      <c r="H20" s="16">
        <f t="shared" si="1"/>
        <v>0</v>
      </c>
      <c r="I20" s="14"/>
      <c r="J20" s="15"/>
      <c r="K20" s="15">
        <f t="shared" si="2"/>
        <v>0</v>
      </c>
      <c r="L20" s="17">
        <f t="shared" si="3"/>
        <v>0</v>
      </c>
      <c r="M20" s="28">
        <f t="shared" si="4"/>
        <v>0</v>
      </c>
      <c r="N20" s="41"/>
    </row>
    <row r="21" spans="1:14" ht="19.5">
      <c r="A21" s="26"/>
      <c r="B21" s="23"/>
      <c r="C21" s="15"/>
      <c r="D21" s="24"/>
      <c r="E21" s="14"/>
      <c r="F21" s="14"/>
      <c r="G21" s="15">
        <f t="shared" si="0"/>
        <v>0</v>
      </c>
      <c r="H21" s="16">
        <f t="shared" si="1"/>
        <v>0</v>
      </c>
      <c r="I21" s="14"/>
      <c r="J21" s="15"/>
      <c r="K21" s="15">
        <f t="shared" si="2"/>
        <v>0</v>
      </c>
      <c r="L21" s="17">
        <f t="shared" si="3"/>
        <v>0</v>
      </c>
      <c r="M21" s="28">
        <f t="shared" si="4"/>
        <v>0</v>
      </c>
      <c r="N21" s="41"/>
    </row>
    <row r="22" spans="1:14" ht="19.5">
      <c r="A22" s="26"/>
      <c r="B22" s="23"/>
      <c r="C22" s="15"/>
      <c r="D22" s="24"/>
      <c r="E22" s="14"/>
      <c r="F22" s="14"/>
      <c r="G22" s="15">
        <f t="shared" si="0"/>
        <v>0</v>
      </c>
      <c r="H22" s="16">
        <f t="shared" si="1"/>
        <v>0</v>
      </c>
      <c r="I22" s="14"/>
      <c r="J22" s="15"/>
      <c r="K22" s="15">
        <f t="shared" si="2"/>
        <v>0</v>
      </c>
      <c r="L22" s="17">
        <f t="shared" si="3"/>
        <v>0</v>
      </c>
      <c r="M22" s="28">
        <f t="shared" si="4"/>
        <v>0</v>
      </c>
      <c r="N22" s="41"/>
    </row>
    <row r="23" spans="1:14" ht="19.5">
      <c r="A23" s="26"/>
      <c r="B23" s="23"/>
      <c r="C23" s="15"/>
      <c r="D23" s="24"/>
      <c r="E23" s="14"/>
      <c r="F23" s="14"/>
      <c r="G23" s="15">
        <f t="shared" si="0"/>
        <v>0</v>
      </c>
      <c r="H23" s="16">
        <f t="shared" si="1"/>
        <v>0</v>
      </c>
      <c r="I23" s="14"/>
      <c r="J23" s="15"/>
      <c r="K23" s="15">
        <f t="shared" si="2"/>
        <v>0</v>
      </c>
      <c r="L23" s="17">
        <f t="shared" si="3"/>
        <v>0</v>
      </c>
      <c r="M23" s="28">
        <f t="shared" si="4"/>
        <v>0</v>
      </c>
      <c r="N23" s="41"/>
    </row>
    <row r="24" spans="1:14" ht="19.5">
      <c r="A24" s="26"/>
      <c r="B24" s="23"/>
      <c r="C24" s="15"/>
      <c r="D24" s="24"/>
      <c r="E24" s="14"/>
      <c r="F24" s="14"/>
      <c r="G24" s="15">
        <f t="shared" si="0"/>
        <v>0</v>
      </c>
      <c r="H24" s="16">
        <f t="shared" si="1"/>
        <v>0</v>
      </c>
      <c r="I24" s="14"/>
      <c r="J24" s="15"/>
      <c r="K24" s="15">
        <f t="shared" si="2"/>
        <v>0</v>
      </c>
      <c r="L24" s="17">
        <f t="shared" si="3"/>
        <v>0</v>
      </c>
      <c r="M24" s="28">
        <f t="shared" si="4"/>
        <v>0</v>
      </c>
      <c r="N24" s="41"/>
    </row>
    <row r="25" spans="1:14" ht="19.5">
      <c r="A25" s="26"/>
      <c r="B25" s="23"/>
      <c r="C25" s="15"/>
      <c r="D25" s="24"/>
      <c r="E25" s="14"/>
      <c r="F25" s="14"/>
      <c r="G25" s="15">
        <f t="shared" si="0"/>
        <v>0</v>
      </c>
      <c r="H25" s="16">
        <f t="shared" si="1"/>
        <v>0</v>
      </c>
      <c r="I25" s="14"/>
      <c r="J25" s="15"/>
      <c r="K25" s="15">
        <f t="shared" si="2"/>
        <v>0</v>
      </c>
      <c r="L25" s="17">
        <f t="shared" si="3"/>
        <v>0</v>
      </c>
      <c r="M25" s="28">
        <f t="shared" si="4"/>
        <v>0</v>
      </c>
      <c r="N25" s="41"/>
    </row>
    <row r="26" spans="1:14" ht="19.5">
      <c r="A26" s="26"/>
      <c r="B26" s="23"/>
      <c r="C26" s="15"/>
      <c r="D26" s="24"/>
      <c r="E26" s="14"/>
      <c r="F26" s="14"/>
      <c r="G26" s="15">
        <f t="shared" si="0"/>
        <v>0</v>
      </c>
      <c r="H26" s="16">
        <f t="shared" si="1"/>
        <v>0</v>
      </c>
      <c r="I26" s="14"/>
      <c r="J26" s="15"/>
      <c r="K26" s="15">
        <f t="shared" si="2"/>
        <v>0</v>
      </c>
      <c r="L26" s="17">
        <f t="shared" si="3"/>
        <v>0</v>
      </c>
      <c r="M26" s="28">
        <f t="shared" si="4"/>
        <v>0</v>
      </c>
      <c r="N26" s="41"/>
    </row>
    <row r="27" spans="1:14" ht="19.5">
      <c r="A27" s="26"/>
      <c r="B27" s="23"/>
      <c r="C27" s="15"/>
      <c r="D27" s="24"/>
      <c r="E27" s="14"/>
      <c r="F27" s="14"/>
      <c r="G27" s="15">
        <f t="shared" si="0"/>
        <v>0</v>
      </c>
      <c r="H27" s="16">
        <f t="shared" si="1"/>
        <v>0</v>
      </c>
      <c r="I27" s="14"/>
      <c r="J27" s="15"/>
      <c r="K27" s="15">
        <f t="shared" si="2"/>
        <v>0</v>
      </c>
      <c r="L27" s="17">
        <f t="shared" si="3"/>
        <v>0</v>
      </c>
      <c r="M27" s="28">
        <f t="shared" si="4"/>
        <v>0</v>
      </c>
      <c r="N27" s="41"/>
    </row>
    <row r="28" spans="1:14" ht="19.5">
      <c r="A28" s="26"/>
      <c r="B28" s="23"/>
      <c r="C28" s="15"/>
      <c r="D28" s="24"/>
      <c r="E28" s="14"/>
      <c r="F28" s="14"/>
      <c r="G28" s="15">
        <f t="shared" si="0"/>
        <v>0</v>
      </c>
      <c r="H28" s="16">
        <f t="shared" si="1"/>
        <v>0</v>
      </c>
      <c r="I28" s="14"/>
      <c r="J28" s="15"/>
      <c r="K28" s="15">
        <f t="shared" si="2"/>
        <v>0</v>
      </c>
      <c r="L28" s="17">
        <f t="shared" si="3"/>
        <v>0</v>
      </c>
      <c r="M28" s="28">
        <f t="shared" si="4"/>
        <v>0</v>
      </c>
      <c r="N28" s="41"/>
    </row>
    <row r="29" spans="1:14" ht="19.5">
      <c r="A29" s="26"/>
      <c r="B29" s="23"/>
      <c r="C29" s="15"/>
      <c r="D29" s="24"/>
      <c r="E29" s="14"/>
      <c r="F29" s="14"/>
      <c r="G29" s="15">
        <f t="shared" si="0"/>
        <v>0</v>
      </c>
      <c r="H29" s="16">
        <f t="shared" si="1"/>
        <v>0</v>
      </c>
      <c r="I29" s="14"/>
      <c r="J29" s="15"/>
      <c r="K29" s="15">
        <f t="shared" si="2"/>
        <v>0</v>
      </c>
      <c r="L29" s="17">
        <f t="shared" si="3"/>
        <v>0</v>
      </c>
      <c r="M29" s="28">
        <f t="shared" si="4"/>
        <v>0</v>
      </c>
      <c r="N29" s="41"/>
    </row>
    <row r="30" spans="1:14" ht="19.5">
      <c r="A30" s="26"/>
      <c r="B30" s="23"/>
      <c r="C30" s="15"/>
      <c r="D30" s="24"/>
      <c r="E30" s="14"/>
      <c r="F30" s="14"/>
      <c r="G30" s="15">
        <f t="shared" si="0"/>
        <v>0</v>
      </c>
      <c r="H30" s="16">
        <f t="shared" si="1"/>
        <v>0</v>
      </c>
      <c r="I30" s="14"/>
      <c r="J30" s="15"/>
      <c r="K30" s="15">
        <f t="shared" si="2"/>
        <v>0</v>
      </c>
      <c r="L30" s="17">
        <f t="shared" si="3"/>
        <v>0</v>
      </c>
      <c r="M30" s="28">
        <f t="shared" si="4"/>
        <v>0</v>
      </c>
      <c r="N30" s="41"/>
    </row>
    <row r="31" spans="1:14" ht="19.5">
      <c r="A31" s="26"/>
      <c r="B31" s="23"/>
      <c r="C31" s="15"/>
      <c r="D31" s="24"/>
      <c r="E31" s="14"/>
      <c r="F31" s="14"/>
      <c r="G31" s="15">
        <f t="shared" si="0"/>
        <v>0</v>
      </c>
      <c r="H31" s="16">
        <f t="shared" si="1"/>
        <v>0</v>
      </c>
      <c r="I31" s="14"/>
      <c r="J31" s="15"/>
      <c r="K31" s="15">
        <f t="shared" si="2"/>
        <v>0</v>
      </c>
      <c r="L31" s="17">
        <f t="shared" si="3"/>
        <v>0</v>
      </c>
      <c r="M31" s="28">
        <f t="shared" si="4"/>
        <v>0</v>
      </c>
      <c r="N31" s="41"/>
    </row>
    <row r="32" spans="1:14" ht="19.5">
      <c r="A32" s="26"/>
      <c r="B32" s="23"/>
      <c r="C32" s="15"/>
      <c r="D32" s="24"/>
      <c r="E32" s="14"/>
      <c r="F32" s="14"/>
      <c r="G32" s="15">
        <f t="shared" si="0"/>
        <v>0</v>
      </c>
      <c r="H32" s="16">
        <f t="shared" si="1"/>
        <v>0</v>
      </c>
      <c r="I32" s="14"/>
      <c r="J32" s="15"/>
      <c r="K32" s="15">
        <f t="shared" si="2"/>
        <v>0</v>
      </c>
      <c r="L32" s="17">
        <f t="shared" si="3"/>
        <v>0</v>
      </c>
      <c r="M32" s="28">
        <f t="shared" si="4"/>
        <v>0</v>
      </c>
      <c r="N32" s="41"/>
    </row>
    <row r="33" spans="1:14" ht="19.5">
      <c r="A33" s="26"/>
      <c r="B33" s="23"/>
      <c r="C33" s="15"/>
      <c r="D33" s="24"/>
      <c r="E33" s="14"/>
      <c r="F33" s="14"/>
      <c r="G33" s="15">
        <f t="shared" si="0"/>
        <v>0</v>
      </c>
      <c r="H33" s="16">
        <f t="shared" si="1"/>
        <v>0</v>
      </c>
      <c r="I33" s="14"/>
      <c r="J33" s="15"/>
      <c r="K33" s="15">
        <f t="shared" si="2"/>
        <v>0</v>
      </c>
      <c r="L33" s="17">
        <f t="shared" si="3"/>
        <v>0</v>
      </c>
      <c r="M33" s="28">
        <f t="shared" si="4"/>
        <v>0</v>
      </c>
      <c r="N33" s="41"/>
    </row>
    <row r="34" spans="1:14" ht="19.5">
      <c r="A34" s="26"/>
      <c r="B34" s="23"/>
      <c r="C34" s="15"/>
      <c r="D34" s="24"/>
      <c r="E34" s="14"/>
      <c r="F34" s="14"/>
      <c r="G34" s="15">
        <f t="shared" si="0"/>
        <v>0</v>
      </c>
      <c r="H34" s="16">
        <f t="shared" si="1"/>
        <v>0</v>
      </c>
      <c r="I34" s="14"/>
      <c r="J34" s="15"/>
      <c r="K34" s="15">
        <f t="shared" si="2"/>
        <v>0</v>
      </c>
      <c r="L34" s="17">
        <f t="shared" si="3"/>
        <v>0</v>
      </c>
      <c r="M34" s="28">
        <f t="shared" si="4"/>
        <v>0</v>
      </c>
      <c r="N34" s="41"/>
    </row>
    <row r="35" spans="1:14" ht="19.5">
      <c r="A35" s="26"/>
      <c r="B35" s="23"/>
      <c r="C35" s="15"/>
      <c r="D35" s="24"/>
      <c r="E35" s="14"/>
      <c r="F35" s="14"/>
      <c r="G35" s="15">
        <f t="shared" si="0"/>
        <v>0</v>
      </c>
      <c r="H35" s="16">
        <f t="shared" si="1"/>
        <v>0</v>
      </c>
      <c r="I35" s="14"/>
      <c r="J35" s="15"/>
      <c r="K35" s="15">
        <f t="shared" si="2"/>
        <v>0</v>
      </c>
      <c r="L35" s="17">
        <f t="shared" si="3"/>
        <v>0</v>
      </c>
      <c r="M35" s="28">
        <f t="shared" si="4"/>
        <v>0</v>
      </c>
      <c r="N35" s="41"/>
    </row>
    <row r="36" spans="1:14" ht="19.5">
      <c r="A36" s="26"/>
      <c r="B36" s="23"/>
      <c r="C36" s="15"/>
      <c r="D36" s="24"/>
      <c r="E36" s="14"/>
      <c r="F36" s="14"/>
      <c r="G36" s="15">
        <f t="shared" si="0"/>
        <v>0</v>
      </c>
      <c r="H36" s="16">
        <f t="shared" si="1"/>
        <v>0</v>
      </c>
      <c r="I36" s="14"/>
      <c r="J36" s="15"/>
      <c r="K36" s="15">
        <f t="shared" si="2"/>
        <v>0</v>
      </c>
      <c r="L36" s="17">
        <f t="shared" si="3"/>
        <v>0</v>
      </c>
      <c r="M36" s="28">
        <f t="shared" si="4"/>
        <v>0</v>
      </c>
      <c r="N36" s="41"/>
    </row>
    <row r="37" spans="1:14" ht="19.5">
      <c r="A37" s="26"/>
      <c r="B37" s="23"/>
      <c r="C37" s="15"/>
      <c r="D37" s="24"/>
      <c r="E37" s="14"/>
      <c r="F37" s="14"/>
      <c r="G37" s="15">
        <f t="shared" si="0"/>
        <v>0</v>
      </c>
      <c r="H37" s="16">
        <f t="shared" si="1"/>
        <v>0</v>
      </c>
      <c r="I37" s="14"/>
      <c r="J37" s="15"/>
      <c r="K37" s="15">
        <f t="shared" si="2"/>
        <v>0</v>
      </c>
      <c r="L37" s="17">
        <f t="shared" si="3"/>
        <v>0</v>
      </c>
      <c r="M37" s="28">
        <f t="shared" si="4"/>
        <v>0</v>
      </c>
      <c r="N37" s="41"/>
    </row>
    <row r="38" spans="1:14" ht="19.5">
      <c r="A38" s="26"/>
      <c r="B38" s="23"/>
      <c r="C38" s="15"/>
      <c r="D38" s="24"/>
      <c r="E38" s="14"/>
      <c r="F38" s="14"/>
      <c r="G38" s="15">
        <f t="shared" si="0"/>
        <v>0</v>
      </c>
      <c r="H38" s="16">
        <f t="shared" si="1"/>
        <v>0</v>
      </c>
      <c r="I38" s="14"/>
      <c r="J38" s="15"/>
      <c r="K38" s="15">
        <f t="shared" si="2"/>
        <v>0</v>
      </c>
      <c r="L38" s="17">
        <f t="shared" si="3"/>
        <v>0</v>
      </c>
      <c r="M38" s="28">
        <f t="shared" si="4"/>
        <v>0</v>
      </c>
      <c r="N38" s="41"/>
    </row>
    <row r="39" spans="1:14" ht="19.5">
      <c r="A39" s="26"/>
      <c r="B39" s="23"/>
      <c r="C39" s="15"/>
      <c r="D39" s="24"/>
      <c r="E39" s="14"/>
      <c r="F39" s="14"/>
      <c r="G39" s="15">
        <f t="shared" si="0"/>
        <v>0</v>
      </c>
      <c r="H39" s="16">
        <f t="shared" si="1"/>
        <v>0</v>
      </c>
      <c r="I39" s="14"/>
      <c r="J39" s="15"/>
      <c r="K39" s="15">
        <f t="shared" si="2"/>
        <v>0</v>
      </c>
      <c r="L39" s="17">
        <f t="shared" si="3"/>
        <v>0</v>
      </c>
      <c r="M39" s="28">
        <f t="shared" si="4"/>
        <v>0</v>
      </c>
      <c r="N39" s="41"/>
    </row>
    <row r="40" spans="1:14" ht="19.5">
      <c r="A40" s="26"/>
      <c r="B40" s="23"/>
      <c r="C40" s="15"/>
      <c r="D40" s="24"/>
      <c r="E40" s="14"/>
      <c r="F40" s="14"/>
      <c r="G40" s="15">
        <f t="shared" si="0"/>
        <v>0</v>
      </c>
      <c r="H40" s="16">
        <f t="shared" si="1"/>
        <v>0</v>
      </c>
      <c r="I40" s="14"/>
      <c r="J40" s="15"/>
      <c r="K40" s="15">
        <f t="shared" si="2"/>
        <v>0</v>
      </c>
      <c r="L40" s="17">
        <f t="shared" si="3"/>
        <v>0</v>
      </c>
      <c r="M40" s="28">
        <f t="shared" si="4"/>
        <v>0</v>
      </c>
      <c r="N40" s="41"/>
    </row>
    <row r="41" spans="1:14" ht="19.5">
      <c r="A41" s="26"/>
      <c r="B41" s="23"/>
      <c r="C41" s="15"/>
      <c r="D41" s="24"/>
      <c r="E41" s="14"/>
      <c r="F41" s="14"/>
      <c r="G41" s="15">
        <f t="shared" si="0"/>
        <v>0</v>
      </c>
      <c r="H41" s="16">
        <f t="shared" si="1"/>
        <v>0</v>
      </c>
      <c r="I41" s="14"/>
      <c r="J41" s="15"/>
      <c r="K41" s="15">
        <f t="shared" si="2"/>
        <v>0</v>
      </c>
      <c r="L41" s="17">
        <f t="shared" si="3"/>
        <v>0</v>
      </c>
      <c r="M41" s="28">
        <f t="shared" si="4"/>
        <v>0</v>
      </c>
      <c r="N41" s="41"/>
    </row>
    <row r="42" spans="1:14" ht="19.5">
      <c r="A42" s="26"/>
      <c r="B42" s="23"/>
      <c r="C42" s="15"/>
      <c r="D42" s="24"/>
      <c r="E42" s="14"/>
      <c r="F42" s="14"/>
      <c r="G42" s="15">
        <f t="shared" si="0"/>
        <v>0</v>
      </c>
      <c r="H42" s="16">
        <f t="shared" si="1"/>
        <v>0</v>
      </c>
      <c r="I42" s="14"/>
      <c r="J42" s="15"/>
      <c r="K42" s="15">
        <f t="shared" si="2"/>
        <v>0</v>
      </c>
      <c r="L42" s="17">
        <f t="shared" si="3"/>
        <v>0</v>
      </c>
      <c r="M42" s="28">
        <f t="shared" si="4"/>
        <v>0</v>
      </c>
      <c r="N42" s="41"/>
    </row>
    <row r="43" spans="1:14" ht="19.5">
      <c r="A43" s="26"/>
      <c r="B43" s="23"/>
      <c r="C43" s="15"/>
      <c r="D43" s="24"/>
      <c r="E43" s="14"/>
      <c r="F43" s="14"/>
      <c r="G43" s="15">
        <f t="shared" si="0"/>
        <v>0</v>
      </c>
      <c r="H43" s="16">
        <f t="shared" si="1"/>
        <v>0</v>
      </c>
      <c r="I43" s="14"/>
      <c r="J43" s="15"/>
      <c r="K43" s="15">
        <f t="shared" si="2"/>
        <v>0</v>
      </c>
      <c r="L43" s="17">
        <f t="shared" si="3"/>
        <v>0</v>
      </c>
      <c r="M43" s="28">
        <f t="shared" si="4"/>
        <v>0</v>
      </c>
      <c r="N43" s="41"/>
    </row>
    <row r="44" spans="1:14" ht="19.5">
      <c r="A44" s="26"/>
      <c r="B44" s="23"/>
      <c r="C44" s="15"/>
      <c r="D44" s="24"/>
      <c r="E44" s="14"/>
      <c r="F44" s="14"/>
      <c r="G44" s="15">
        <f t="shared" si="0"/>
        <v>0</v>
      </c>
      <c r="H44" s="16">
        <f t="shared" si="1"/>
        <v>0</v>
      </c>
      <c r="I44" s="14"/>
      <c r="J44" s="15"/>
      <c r="K44" s="15">
        <f t="shared" si="2"/>
        <v>0</v>
      </c>
      <c r="L44" s="17">
        <f t="shared" si="3"/>
        <v>0</v>
      </c>
      <c r="M44" s="28">
        <f t="shared" si="4"/>
        <v>0</v>
      </c>
      <c r="N44" s="41"/>
    </row>
    <row r="45" spans="1:14" ht="19.5">
      <c r="A45" s="26"/>
      <c r="B45" s="23"/>
      <c r="C45" s="15"/>
      <c r="D45" s="24"/>
      <c r="E45" s="14"/>
      <c r="F45" s="14"/>
      <c r="G45" s="15">
        <f t="shared" si="0"/>
        <v>0</v>
      </c>
      <c r="H45" s="16">
        <f t="shared" si="1"/>
        <v>0</v>
      </c>
      <c r="I45" s="14"/>
      <c r="J45" s="15"/>
      <c r="K45" s="15">
        <f t="shared" si="2"/>
        <v>0</v>
      </c>
      <c r="L45" s="17">
        <f t="shared" si="3"/>
        <v>0</v>
      </c>
      <c r="M45" s="28">
        <f t="shared" si="4"/>
        <v>0</v>
      </c>
      <c r="N45" s="41"/>
    </row>
    <row r="46" spans="1:14" ht="19.5">
      <c r="A46" s="26"/>
      <c r="B46" s="23"/>
      <c r="C46" s="15"/>
      <c r="D46" s="24"/>
      <c r="E46" s="14"/>
      <c r="F46" s="14"/>
      <c r="G46" s="15">
        <f t="shared" si="0"/>
        <v>0</v>
      </c>
      <c r="H46" s="16">
        <f t="shared" si="1"/>
        <v>0</v>
      </c>
      <c r="I46" s="14"/>
      <c r="J46" s="15"/>
      <c r="K46" s="15">
        <f t="shared" si="2"/>
        <v>0</v>
      </c>
      <c r="L46" s="17">
        <f t="shared" si="3"/>
        <v>0</v>
      </c>
      <c r="M46" s="28">
        <f t="shared" si="4"/>
        <v>0</v>
      </c>
      <c r="N46" s="41"/>
    </row>
    <row r="47" spans="1:14" ht="19.5">
      <c r="A47" s="26"/>
      <c r="B47" s="23"/>
      <c r="C47" s="15"/>
      <c r="D47" s="24"/>
      <c r="E47" s="14"/>
      <c r="F47" s="14"/>
      <c r="G47" s="15">
        <f t="shared" si="0"/>
        <v>0</v>
      </c>
      <c r="H47" s="16">
        <f t="shared" si="1"/>
        <v>0</v>
      </c>
      <c r="I47" s="14"/>
      <c r="J47" s="15"/>
      <c r="K47" s="15">
        <f t="shared" si="2"/>
        <v>0</v>
      </c>
      <c r="L47" s="17">
        <f t="shared" si="3"/>
        <v>0</v>
      </c>
      <c r="M47" s="28">
        <f t="shared" si="4"/>
        <v>0</v>
      </c>
      <c r="N47" s="41"/>
    </row>
    <row r="48" spans="1:14" ht="19.5">
      <c r="A48" s="26"/>
      <c r="B48" s="23"/>
      <c r="C48" s="15"/>
      <c r="D48" s="24"/>
      <c r="E48" s="14"/>
      <c r="F48" s="14"/>
      <c r="G48" s="15">
        <f t="shared" si="0"/>
        <v>0</v>
      </c>
      <c r="H48" s="16">
        <f t="shared" si="1"/>
        <v>0</v>
      </c>
      <c r="I48" s="14"/>
      <c r="J48" s="15"/>
      <c r="K48" s="15">
        <f t="shared" si="2"/>
        <v>0</v>
      </c>
      <c r="L48" s="17">
        <f t="shared" si="3"/>
        <v>0</v>
      </c>
      <c r="M48" s="28">
        <f t="shared" si="4"/>
        <v>0</v>
      </c>
      <c r="N48" s="41"/>
    </row>
    <row r="49" spans="1:14" ht="19.5">
      <c r="A49" s="26"/>
      <c r="B49" s="23"/>
      <c r="C49" s="15"/>
      <c r="D49" s="24"/>
      <c r="E49" s="14"/>
      <c r="F49" s="14"/>
      <c r="G49" s="15">
        <f t="shared" si="0"/>
        <v>0</v>
      </c>
      <c r="H49" s="16">
        <f t="shared" si="1"/>
        <v>0</v>
      </c>
      <c r="I49" s="14"/>
      <c r="J49" s="15"/>
      <c r="K49" s="15">
        <f t="shared" si="2"/>
        <v>0</v>
      </c>
      <c r="L49" s="17">
        <f t="shared" si="3"/>
        <v>0</v>
      </c>
      <c r="M49" s="28">
        <f t="shared" si="4"/>
        <v>0</v>
      </c>
      <c r="N49" s="41"/>
    </row>
    <row r="50" spans="1:14" ht="19.5">
      <c r="A50" s="26"/>
      <c r="B50" s="23"/>
      <c r="C50" s="15"/>
      <c r="D50" s="24"/>
      <c r="E50" s="14"/>
      <c r="F50" s="14"/>
      <c r="G50" s="15">
        <f t="shared" si="0"/>
        <v>0</v>
      </c>
      <c r="H50" s="16">
        <f t="shared" si="1"/>
        <v>0</v>
      </c>
      <c r="I50" s="14"/>
      <c r="J50" s="15"/>
      <c r="K50" s="15">
        <f t="shared" si="2"/>
        <v>0</v>
      </c>
      <c r="L50" s="17">
        <f t="shared" si="3"/>
        <v>0</v>
      </c>
      <c r="M50" s="28">
        <f t="shared" si="4"/>
        <v>0</v>
      </c>
      <c r="N50" s="41"/>
    </row>
    <row r="51" spans="1:14" ht="19.5">
      <c r="A51" s="26"/>
      <c r="B51" s="23"/>
      <c r="C51" s="15"/>
      <c r="D51" s="24"/>
      <c r="E51" s="14"/>
      <c r="F51" s="14"/>
      <c r="G51" s="15">
        <f t="shared" si="0"/>
        <v>0</v>
      </c>
      <c r="H51" s="16">
        <f t="shared" si="1"/>
        <v>0</v>
      </c>
      <c r="I51" s="14"/>
      <c r="J51" s="15"/>
      <c r="K51" s="15">
        <f t="shared" si="2"/>
        <v>0</v>
      </c>
      <c r="L51" s="17">
        <f t="shared" si="3"/>
        <v>0</v>
      </c>
      <c r="M51" s="28">
        <f t="shared" si="4"/>
        <v>0</v>
      </c>
      <c r="N51" s="41"/>
    </row>
    <row r="52" spans="1:14" ht="19.5">
      <c r="A52" s="26"/>
      <c r="B52" s="23"/>
      <c r="C52" s="15"/>
      <c r="D52" s="24"/>
      <c r="E52" s="14"/>
      <c r="F52" s="14"/>
      <c r="G52" s="15">
        <f t="shared" si="0"/>
        <v>0</v>
      </c>
      <c r="H52" s="16">
        <f t="shared" si="1"/>
        <v>0</v>
      </c>
      <c r="I52" s="14"/>
      <c r="J52" s="15"/>
      <c r="K52" s="15">
        <f t="shared" si="2"/>
        <v>0</v>
      </c>
      <c r="L52" s="17">
        <f t="shared" si="3"/>
        <v>0</v>
      </c>
      <c r="M52" s="28">
        <f t="shared" si="4"/>
        <v>0</v>
      </c>
      <c r="N52" s="41"/>
    </row>
    <row r="53" spans="1:14" ht="19.5">
      <c r="A53" s="26"/>
      <c r="B53" s="23"/>
      <c r="C53" s="15"/>
      <c r="D53" s="24"/>
      <c r="E53" s="14"/>
      <c r="F53" s="14"/>
      <c r="G53" s="15">
        <f t="shared" si="0"/>
        <v>0</v>
      </c>
      <c r="H53" s="16">
        <f t="shared" si="1"/>
        <v>0</v>
      </c>
      <c r="I53" s="14"/>
      <c r="J53" s="15"/>
      <c r="K53" s="15">
        <f t="shared" si="2"/>
        <v>0</v>
      </c>
      <c r="L53" s="17">
        <f t="shared" si="3"/>
        <v>0</v>
      </c>
      <c r="M53" s="28">
        <f t="shared" si="4"/>
        <v>0</v>
      </c>
      <c r="N53" s="41"/>
    </row>
    <row r="54" spans="1:14" ht="19.5">
      <c r="A54" s="26"/>
      <c r="B54" s="23"/>
      <c r="C54" s="15"/>
      <c r="D54" s="24"/>
      <c r="E54" s="14"/>
      <c r="F54" s="14"/>
      <c r="G54" s="15">
        <f t="shared" si="0"/>
        <v>0</v>
      </c>
      <c r="H54" s="16">
        <f t="shared" si="1"/>
        <v>0</v>
      </c>
      <c r="I54" s="14"/>
      <c r="J54" s="15"/>
      <c r="K54" s="15">
        <f t="shared" si="2"/>
        <v>0</v>
      </c>
      <c r="L54" s="17">
        <f t="shared" si="3"/>
        <v>0</v>
      </c>
      <c r="M54" s="28">
        <f t="shared" si="4"/>
        <v>0</v>
      </c>
      <c r="N54" s="41"/>
    </row>
    <row r="55" spans="1:14" ht="19.5">
      <c r="A55" s="26"/>
      <c r="B55" s="23"/>
      <c r="C55" s="15"/>
      <c r="D55" s="24"/>
      <c r="E55" s="14"/>
      <c r="F55" s="14"/>
      <c r="G55" s="15">
        <f t="shared" si="0"/>
        <v>0</v>
      </c>
      <c r="H55" s="16">
        <f t="shared" si="1"/>
        <v>0</v>
      </c>
      <c r="I55" s="14"/>
      <c r="J55" s="15"/>
      <c r="K55" s="15">
        <f t="shared" si="2"/>
        <v>0</v>
      </c>
      <c r="L55" s="17">
        <f t="shared" si="3"/>
        <v>0</v>
      </c>
      <c r="M55" s="28">
        <f t="shared" si="4"/>
        <v>0</v>
      </c>
      <c r="N55" s="41"/>
    </row>
    <row r="56" spans="1:14" ht="19.5">
      <c r="A56" s="26"/>
      <c r="B56" s="23"/>
      <c r="C56" s="15"/>
      <c r="D56" s="24"/>
      <c r="E56" s="14"/>
      <c r="F56" s="14"/>
      <c r="G56" s="15">
        <f t="shared" si="0"/>
        <v>0</v>
      </c>
      <c r="H56" s="16">
        <f t="shared" si="1"/>
        <v>0</v>
      </c>
      <c r="I56" s="14"/>
      <c r="J56" s="15"/>
      <c r="K56" s="15">
        <f t="shared" si="2"/>
        <v>0</v>
      </c>
      <c r="L56" s="17">
        <f t="shared" si="3"/>
        <v>0</v>
      </c>
      <c r="M56" s="28">
        <f t="shared" si="4"/>
        <v>0</v>
      </c>
      <c r="N56" s="41"/>
    </row>
    <row r="57" spans="1:14" ht="19.5">
      <c r="A57" s="26"/>
      <c r="B57" s="23"/>
      <c r="C57" s="15"/>
      <c r="D57" s="24"/>
      <c r="E57" s="14"/>
      <c r="F57" s="14"/>
      <c r="G57" s="15">
        <f t="shared" si="0"/>
        <v>0</v>
      </c>
      <c r="H57" s="16">
        <f t="shared" si="1"/>
        <v>0</v>
      </c>
      <c r="I57" s="14"/>
      <c r="J57" s="15"/>
      <c r="K57" s="15">
        <f t="shared" si="2"/>
        <v>0</v>
      </c>
      <c r="L57" s="17">
        <f t="shared" si="3"/>
        <v>0</v>
      </c>
      <c r="M57" s="28">
        <f t="shared" si="4"/>
        <v>0</v>
      </c>
      <c r="N57" s="41"/>
    </row>
    <row r="58" spans="1:14" ht="19.5">
      <c r="A58" s="26"/>
      <c r="B58" s="23"/>
      <c r="C58" s="15"/>
      <c r="D58" s="24"/>
      <c r="E58" s="14"/>
      <c r="F58" s="14"/>
      <c r="G58" s="15">
        <f t="shared" si="0"/>
        <v>0</v>
      </c>
      <c r="H58" s="16">
        <f t="shared" si="1"/>
        <v>0</v>
      </c>
      <c r="I58" s="14"/>
      <c r="J58" s="15"/>
      <c r="K58" s="15">
        <f t="shared" si="2"/>
        <v>0</v>
      </c>
      <c r="L58" s="17">
        <f t="shared" si="3"/>
        <v>0</v>
      </c>
      <c r="M58" s="28">
        <f t="shared" si="4"/>
        <v>0</v>
      </c>
      <c r="N58" s="41"/>
    </row>
    <row r="59" spans="1:14" ht="19.5">
      <c r="A59" s="26"/>
      <c r="B59" s="23"/>
      <c r="C59" s="15"/>
      <c r="D59" s="24"/>
      <c r="E59" s="14"/>
      <c r="F59" s="14"/>
      <c r="G59" s="15">
        <f t="shared" si="0"/>
        <v>0</v>
      </c>
      <c r="H59" s="16">
        <f t="shared" si="1"/>
        <v>0</v>
      </c>
      <c r="I59" s="14"/>
      <c r="J59" s="15"/>
      <c r="K59" s="15">
        <f t="shared" si="2"/>
        <v>0</v>
      </c>
      <c r="L59" s="17">
        <f t="shared" si="3"/>
        <v>0</v>
      </c>
      <c r="M59" s="28">
        <f t="shared" si="4"/>
        <v>0</v>
      </c>
      <c r="N59" s="41"/>
    </row>
    <row r="60" spans="1:14" ht="19.5">
      <c r="A60" s="26"/>
      <c r="B60" s="23"/>
      <c r="C60" s="15"/>
      <c r="D60" s="24"/>
      <c r="E60" s="14"/>
      <c r="F60" s="14"/>
      <c r="G60" s="15">
        <f t="shared" si="0"/>
        <v>0</v>
      </c>
      <c r="H60" s="16">
        <f t="shared" si="1"/>
        <v>0</v>
      </c>
      <c r="I60" s="14"/>
      <c r="J60" s="15"/>
      <c r="K60" s="15">
        <f t="shared" si="2"/>
        <v>0</v>
      </c>
      <c r="L60" s="17">
        <f t="shared" si="3"/>
        <v>0</v>
      </c>
      <c r="M60" s="28">
        <f t="shared" si="4"/>
        <v>0</v>
      </c>
      <c r="N60" s="41"/>
    </row>
    <row r="61" spans="1:14" ht="19.5">
      <c r="A61" s="26"/>
      <c r="B61" s="23"/>
      <c r="C61" s="15"/>
      <c r="D61" s="24"/>
      <c r="E61" s="14"/>
      <c r="F61" s="14"/>
      <c r="G61" s="15">
        <f t="shared" si="0"/>
        <v>0</v>
      </c>
      <c r="H61" s="16">
        <f t="shared" si="1"/>
        <v>0</v>
      </c>
      <c r="I61" s="14"/>
      <c r="J61" s="15"/>
      <c r="K61" s="15">
        <f t="shared" si="2"/>
        <v>0</v>
      </c>
      <c r="L61" s="17">
        <f t="shared" si="3"/>
        <v>0</v>
      </c>
      <c r="M61" s="28">
        <f t="shared" si="4"/>
        <v>0</v>
      </c>
      <c r="N61" s="41"/>
    </row>
    <row r="62" spans="1:14" ht="19.5">
      <c r="A62" s="26"/>
      <c r="B62" s="23"/>
      <c r="C62" s="15"/>
      <c r="D62" s="24"/>
      <c r="E62" s="14"/>
      <c r="F62" s="14"/>
      <c r="G62" s="15">
        <f t="shared" si="0"/>
        <v>0</v>
      </c>
      <c r="H62" s="16">
        <f t="shared" si="1"/>
        <v>0</v>
      </c>
      <c r="I62" s="14"/>
      <c r="J62" s="15"/>
      <c r="K62" s="15">
        <f t="shared" si="2"/>
        <v>0</v>
      </c>
      <c r="L62" s="17">
        <f t="shared" si="3"/>
        <v>0</v>
      </c>
      <c r="M62" s="28">
        <f t="shared" si="4"/>
        <v>0</v>
      </c>
      <c r="N62" s="41"/>
    </row>
    <row r="63" spans="1:14" ht="19.5">
      <c r="A63" s="26"/>
      <c r="B63" s="23"/>
      <c r="C63" s="15"/>
      <c r="D63" s="24"/>
      <c r="E63" s="14"/>
      <c r="F63" s="14"/>
      <c r="G63" s="15">
        <f t="shared" si="0"/>
        <v>0</v>
      </c>
      <c r="H63" s="16">
        <f t="shared" si="1"/>
        <v>0</v>
      </c>
      <c r="I63" s="14"/>
      <c r="J63" s="15"/>
      <c r="K63" s="15">
        <f t="shared" si="2"/>
        <v>0</v>
      </c>
      <c r="L63" s="17">
        <f t="shared" si="3"/>
        <v>0</v>
      </c>
      <c r="M63" s="28">
        <f t="shared" si="4"/>
        <v>0</v>
      </c>
      <c r="N63" s="41"/>
    </row>
    <row r="64" spans="1:14" ht="19.5">
      <c r="A64" s="26"/>
      <c r="B64" s="23"/>
      <c r="C64" s="15"/>
      <c r="D64" s="24"/>
      <c r="E64" s="14"/>
      <c r="F64" s="14"/>
      <c r="G64" s="15">
        <f t="shared" si="0"/>
        <v>0</v>
      </c>
      <c r="H64" s="16">
        <f t="shared" si="1"/>
        <v>0</v>
      </c>
      <c r="I64" s="14"/>
      <c r="J64" s="15"/>
      <c r="K64" s="15">
        <f t="shared" si="2"/>
        <v>0</v>
      </c>
      <c r="L64" s="17">
        <f t="shared" si="3"/>
        <v>0</v>
      </c>
      <c r="M64" s="28">
        <f t="shared" si="4"/>
        <v>0</v>
      </c>
      <c r="N64" s="41"/>
    </row>
    <row r="65" spans="1:14" ht="19.5">
      <c r="A65" s="26"/>
      <c r="B65" s="23"/>
      <c r="C65" s="15"/>
      <c r="D65" s="24"/>
      <c r="E65" s="14"/>
      <c r="F65" s="14"/>
      <c r="G65" s="15">
        <f t="shared" si="0"/>
        <v>0</v>
      </c>
      <c r="H65" s="16">
        <f t="shared" si="1"/>
        <v>0</v>
      </c>
      <c r="I65" s="14"/>
      <c r="J65" s="15"/>
      <c r="K65" s="15">
        <f t="shared" si="2"/>
        <v>0</v>
      </c>
      <c r="L65" s="17">
        <f t="shared" si="3"/>
        <v>0</v>
      </c>
      <c r="M65" s="28">
        <f t="shared" si="4"/>
        <v>0</v>
      </c>
      <c r="N65" s="41"/>
    </row>
    <row r="66" spans="1:14" ht="19.5">
      <c r="A66" s="26"/>
      <c r="B66" s="23"/>
      <c r="C66" s="15"/>
      <c r="D66" s="24"/>
      <c r="E66" s="14"/>
      <c r="F66" s="14"/>
      <c r="G66" s="15">
        <f t="shared" si="0"/>
        <v>0</v>
      </c>
      <c r="H66" s="16">
        <f t="shared" si="1"/>
        <v>0</v>
      </c>
      <c r="I66" s="14"/>
      <c r="J66" s="15"/>
      <c r="K66" s="15">
        <f t="shared" si="2"/>
        <v>0</v>
      </c>
      <c r="L66" s="17">
        <f t="shared" si="3"/>
        <v>0</v>
      </c>
      <c r="M66" s="28">
        <f t="shared" si="4"/>
        <v>0</v>
      </c>
      <c r="N66" s="41"/>
    </row>
    <row r="67" spans="1:14" ht="19.5">
      <c r="A67" s="26"/>
      <c r="B67" s="23"/>
      <c r="C67" s="15"/>
      <c r="D67" s="24"/>
      <c r="E67" s="14"/>
      <c r="F67" s="14"/>
      <c r="G67" s="15">
        <f t="shared" si="0"/>
        <v>0</v>
      </c>
      <c r="H67" s="16">
        <f t="shared" si="1"/>
        <v>0</v>
      </c>
      <c r="I67" s="14"/>
      <c r="J67" s="15"/>
      <c r="K67" s="15">
        <f t="shared" si="2"/>
        <v>0</v>
      </c>
      <c r="L67" s="17">
        <f t="shared" si="3"/>
        <v>0</v>
      </c>
      <c r="M67" s="28">
        <f t="shared" si="4"/>
        <v>0</v>
      </c>
      <c r="N67" s="41"/>
    </row>
    <row r="68" spans="1:14" ht="19.5">
      <c r="A68" s="26"/>
      <c r="B68" s="23"/>
      <c r="C68" s="15"/>
      <c r="D68" s="24"/>
      <c r="E68" s="14"/>
      <c r="F68" s="14"/>
      <c r="G68" s="15">
        <f t="shared" si="0"/>
        <v>0</v>
      </c>
      <c r="H68" s="16">
        <f t="shared" si="1"/>
        <v>0</v>
      </c>
      <c r="I68" s="14"/>
      <c r="J68" s="15"/>
      <c r="K68" s="15">
        <f t="shared" si="2"/>
        <v>0</v>
      </c>
      <c r="L68" s="17">
        <f t="shared" si="3"/>
        <v>0</v>
      </c>
      <c r="M68" s="28">
        <f t="shared" si="4"/>
        <v>0</v>
      </c>
      <c r="N68" s="41"/>
    </row>
    <row r="69" spans="1:14" ht="19.5">
      <c r="A69" s="26"/>
      <c r="B69" s="23"/>
      <c r="C69" s="15"/>
      <c r="D69" s="24"/>
      <c r="E69" s="14"/>
      <c r="F69" s="14"/>
      <c r="G69" s="15">
        <f t="shared" si="0"/>
        <v>0</v>
      </c>
      <c r="H69" s="16">
        <f t="shared" si="1"/>
        <v>0</v>
      </c>
      <c r="I69" s="14"/>
      <c r="J69" s="15"/>
      <c r="K69" s="15">
        <f t="shared" si="2"/>
        <v>0</v>
      </c>
      <c r="L69" s="17">
        <f t="shared" si="3"/>
        <v>0</v>
      </c>
      <c r="M69" s="28">
        <f t="shared" si="4"/>
        <v>0</v>
      </c>
      <c r="N69" s="41"/>
    </row>
    <row r="70" spans="1:14" ht="19.5">
      <c r="A70" s="26"/>
      <c r="B70" s="23"/>
      <c r="C70" s="15"/>
      <c r="D70" s="24"/>
      <c r="E70" s="14"/>
      <c r="F70" s="14"/>
      <c r="G70" s="15">
        <f t="shared" si="0"/>
        <v>0</v>
      </c>
      <c r="H70" s="16">
        <f t="shared" si="1"/>
        <v>0</v>
      </c>
      <c r="I70" s="14"/>
      <c r="J70" s="15"/>
      <c r="K70" s="15">
        <f t="shared" si="2"/>
        <v>0</v>
      </c>
      <c r="L70" s="17">
        <f t="shared" si="3"/>
        <v>0</v>
      </c>
      <c r="M70" s="28">
        <f t="shared" si="4"/>
        <v>0</v>
      </c>
      <c r="N70" s="41"/>
    </row>
    <row r="71" spans="1:14" ht="19.5">
      <c r="A71" s="26"/>
      <c r="B71" s="23"/>
      <c r="C71" s="15"/>
      <c r="D71" s="24"/>
      <c r="E71" s="14"/>
      <c r="F71" s="14"/>
      <c r="G71" s="15">
        <f t="shared" si="0"/>
        <v>0</v>
      </c>
      <c r="H71" s="16">
        <f t="shared" si="1"/>
        <v>0</v>
      </c>
      <c r="I71" s="14"/>
      <c r="J71" s="15"/>
      <c r="K71" s="15">
        <f t="shared" si="2"/>
        <v>0</v>
      </c>
      <c r="L71" s="17">
        <f t="shared" si="3"/>
        <v>0</v>
      </c>
      <c r="M71" s="28">
        <f t="shared" si="4"/>
        <v>0</v>
      </c>
      <c r="N71" s="41"/>
    </row>
    <row r="72" spans="1:14" ht="19.5">
      <c r="A72" s="26"/>
      <c r="B72" s="23"/>
      <c r="C72" s="15"/>
      <c r="D72" s="24"/>
      <c r="E72" s="14"/>
      <c r="F72" s="14"/>
      <c r="G72" s="15">
        <f t="shared" si="0"/>
        <v>0</v>
      </c>
      <c r="H72" s="16">
        <f t="shared" si="1"/>
        <v>0</v>
      </c>
      <c r="I72" s="14"/>
      <c r="J72" s="15"/>
      <c r="K72" s="15">
        <f t="shared" si="2"/>
        <v>0</v>
      </c>
      <c r="L72" s="17">
        <f t="shared" si="3"/>
        <v>0</v>
      </c>
      <c r="M72" s="28">
        <f t="shared" si="4"/>
        <v>0</v>
      </c>
      <c r="N72" s="41"/>
    </row>
    <row r="73" spans="1:14" ht="19.5">
      <c r="A73" s="26"/>
      <c r="B73" s="23"/>
      <c r="C73" s="15"/>
      <c r="D73" s="24"/>
      <c r="E73" s="14"/>
      <c r="F73" s="14"/>
      <c r="G73" s="15">
        <f t="shared" si="0"/>
        <v>0</v>
      </c>
      <c r="H73" s="16">
        <f t="shared" si="1"/>
        <v>0</v>
      </c>
      <c r="I73" s="14"/>
      <c r="J73" s="15"/>
      <c r="K73" s="15">
        <f t="shared" si="2"/>
        <v>0</v>
      </c>
      <c r="L73" s="17">
        <f t="shared" si="3"/>
        <v>0</v>
      </c>
      <c r="M73" s="28">
        <f t="shared" si="4"/>
        <v>0</v>
      </c>
      <c r="N73" s="41"/>
    </row>
    <row r="74" spans="1:14" ht="19.5">
      <c r="A74" s="26"/>
      <c r="B74" s="23"/>
      <c r="C74" s="15"/>
      <c r="D74" s="24"/>
      <c r="E74" s="14"/>
      <c r="F74" s="14"/>
      <c r="G74" s="15">
        <f t="shared" si="0"/>
        <v>0</v>
      </c>
      <c r="H74" s="16">
        <f t="shared" si="1"/>
        <v>0</v>
      </c>
      <c r="I74" s="14"/>
      <c r="J74" s="15"/>
      <c r="K74" s="15">
        <f t="shared" si="2"/>
        <v>0</v>
      </c>
      <c r="L74" s="17">
        <f t="shared" si="3"/>
        <v>0</v>
      </c>
      <c r="M74" s="28">
        <f t="shared" si="4"/>
        <v>0</v>
      </c>
      <c r="N74" s="41"/>
    </row>
    <row r="75" spans="1:14" ht="19.5">
      <c r="A75" s="26"/>
      <c r="B75" s="23"/>
      <c r="C75" s="15"/>
      <c r="D75" s="24"/>
      <c r="E75" s="14"/>
      <c r="F75" s="14"/>
      <c r="G75" s="15">
        <f t="shared" si="0"/>
        <v>0</v>
      </c>
      <c r="H75" s="16">
        <f t="shared" si="1"/>
        <v>0</v>
      </c>
      <c r="I75" s="14"/>
      <c r="J75" s="15"/>
      <c r="K75" s="15">
        <f t="shared" si="2"/>
        <v>0</v>
      </c>
      <c r="L75" s="17">
        <f t="shared" si="3"/>
        <v>0</v>
      </c>
      <c r="M75" s="28">
        <f t="shared" si="4"/>
        <v>0</v>
      </c>
      <c r="N75" s="41"/>
    </row>
    <row r="76" spans="1:14" ht="19.5">
      <c r="A76" s="26"/>
      <c r="B76" s="23"/>
      <c r="C76" s="15"/>
      <c r="D76" s="24"/>
      <c r="E76" s="14"/>
      <c r="F76" s="14"/>
      <c r="G76" s="15">
        <f t="shared" si="0"/>
        <v>0</v>
      </c>
      <c r="H76" s="16">
        <f t="shared" si="1"/>
        <v>0</v>
      </c>
      <c r="I76" s="14"/>
      <c r="J76" s="15"/>
      <c r="K76" s="15">
        <f t="shared" si="2"/>
        <v>0</v>
      </c>
      <c r="L76" s="17">
        <f t="shared" si="3"/>
        <v>0</v>
      </c>
      <c r="M76" s="28">
        <f t="shared" si="4"/>
        <v>0</v>
      </c>
      <c r="N76" s="41"/>
    </row>
    <row r="77" spans="1:14" ht="19.5">
      <c r="A77" s="26"/>
      <c r="B77" s="23"/>
      <c r="C77" s="15"/>
      <c r="D77" s="24"/>
      <c r="E77" s="14"/>
      <c r="F77" s="14"/>
      <c r="G77" s="15">
        <f t="shared" si="0"/>
        <v>0</v>
      </c>
      <c r="H77" s="16">
        <f t="shared" si="1"/>
        <v>0</v>
      </c>
      <c r="I77" s="14"/>
      <c r="J77" s="15"/>
      <c r="K77" s="15">
        <f t="shared" si="2"/>
        <v>0</v>
      </c>
      <c r="L77" s="17">
        <f t="shared" si="3"/>
        <v>0</v>
      </c>
      <c r="M77" s="28">
        <f t="shared" si="4"/>
        <v>0</v>
      </c>
      <c r="N77" s="41"/>
    </row>
    <row r="78" spans="1:14" ht="19.5">
      <c r="A78" s="26"/>
      <c r="B78" s="23"/>
      <c r="C78" s="15"/>
      <c r="D78" s="24"/>
      <c r="E78" s="14"/>
      <c r="F78" s="14"/>
      <c r="G78" s="15">
        <f t="shared" ref="G78:G80" si="5">SUM(E78+F78)</f>
        <v>0</v>
      </c>
      <c r="H78" s="16">
        <f t="shared" ref="H78:H80" si="6">(G78-D78)</f>
        <v>0</v>
      </c>
      <c r="I78" s="14"/>
      <c r="J78" s="15"/>
      <c r="K78" s="15">
        <f t="shared" ref="K78:K80" si="7">SUM(I78:J78)</f>
        <v>0</v>
      </c>
      <c r="L78" s="17">
        <f t="shared" ref="L78:L80" si="8">+(K78-D78)</f>
        <v>0</v>
      </c>
      <c r="M78" s="28">
        <f t="shared" ref="M78:M80" si="9">SUM(H78+L78)</f>
        <v>0</v>
      </c>
      <c r="N78" s="41"/>
    </row>
    <row r="79" spans="1:14" ht="19.5">
      <c r="A79" s="26"/>
      <c r="B79" s="23"/>
      <c r="C79" s="15"/>
      <c r="D79" s="24"/>
      <c r="E79" s="14"/>
      <c r="F79" s="14"/>
      <c r="G79" s="15">
        <f t="shared" si="5"/>
        <v>0</v>
      </c>
      <c r="H79" s="16">
        <f t="shared" si="6"/>
        <v>0</v>
      </c>
      <c r="I79" s="14"/>
      <c r="J79" s="15"/>
      <c r="K79" s="15">
        <f t="shared" si="7"/>
        <v>0</v>
      </c>
      <c r="L79" s="17">
        <f t="shared" si="8"/>
        <v>0</v>
      </c>
      <c r="M79" s="28">
        <f t="shared" si="9"/>
        <v>0</v>
      </c>
      <c r="N79" s="41"/>
    </row>
    <row r="80" spans="1:14" ht="19.5">
      <c r="A80" s="26"/>
      <c r="B80" s="23"/>
      <c r="C80" s="15"/>
      <c r="D80" s="24"/>
      <c r="E80" s="14"/>
      <c r="F80" s="14"/>
      <c r="G80" s="15">
        <f t="shared" si="5"/>
        <v>0</v>
      </c>
      <c r="H80" s="16">
        <f t="shared" si="6"/>
        <v>0</v>
      </c>
      <c r="I80" s="14"/>
      <c r="J80" s="15"/>
      <c r="K80" s="15">
        <f t="shared" si="7"/>
        <v>0</v>
      </c>
      <c r="L80" s="17">
        <f t="shared" si="8"/>
        <v>0</v>
      </c>
      <c r="M80" s="28">
        <f t="shared" si="9"/>
        <v>0</v>
      </c>
      <c r="N80" s="41"/>
    </row>
  </sheetData>
  <sortState xmlns:xlrd2="http://schemas.microsoft.com/office/spreadsheetml/2017/richdata2" ref="A14:N22">
    <sortCondition ref="M14:M22"/>
    <sortCondition ref="L14:L22"/>
    <sortCondition ref="H14:H22"/>
  </sortState>
  <mergeCells count="9">
    <mergeCell ref="A8:M8"/>
    <mergeCell ref="A9:M9"/>
    <mergeCell ref="A12:M12"/>
    <mergeCell ref="A1:M1"/>
    <mergeCell ref="A2:M2"/>
    <mergeCell ref="A4:M4"/>
    <mergeCell ref="A6:M6"/>
    <mergeCell ref="A5:M5"/>
    <mergeCell ref="A10:M10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6"/>
  <sheetViews>
    <sheetView zoomScale="70" zoomScaleNormal="70" workbookViewId="0">
      <selection sqref="A1:M1"/>
    </sheetView>
  </sheetViews>
  <sheetFormatPr baseColWidth="10" defaultRowHeight="18.75"/>
  <cols>
    <col min="1" max="1" width="33.5703125" style="1" customWidth="1"/>
    <col min="2" max="3" width="9.7109375" style="1" customWidth="1"/>
    <col min="4" max="11" width="6.7109375" style="2" customWidth="1"/>
    <col min="12" max="12" width="5.7109375" style="1" customWidth="1"/>
    <col min="13" max="13" width="8.140625" style="1" bestFit="1" customWidth="1"/>
    <col min="14" max="14" width="6.28515625" style="1" bestFit="1" customWidth="1"/>
    <col min="15" max="15" width="12.85546875" style="1" customWidth="1"/>
    <col min="16" max="16" width="10.42578125" style="38" bestFit="1" customWidth="1"/>
    <col min="17" max="16384" width="11.42578125" style="1"/>
  </cols>
  <sheetData>
    <row r="1" spans="1:16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6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6">
      <c r="D3" s="1"/>
      <c r="E3" s="1"/>
      <c r="F3" s="1"/>
      <c r="G3" s="1"/>
      <c r="H3" s="1"/>
      <c r="I3" s="1"/>
      <c r="J3" s="1"/>
      <c r="K3" s="1"/>
    </row>
    <row r="4" spans="1:16" ht="25.5">
      <c r="A4" s="148" t="str">
        <f>'CAB 0-9'!A4:M4</f>
        <v>EL VALLE DE TANDIL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</row>
    <row r="5" spans="1:16" ht="25.5">
      <c r="A5" s="148" t="str">
        <f>'CAB 0-9'!A5:M5</f>
        <v>GOLF CLUB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6" ht="37.5">
      <c r="A6" s="154" t="s">
        <v>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6" ht="19.5">
      <c r="A8" s="145" t="s">
        <v>17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6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6" ht="19.5">
      <c r="A10" s="150" t="s">
        <v>38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</row>
    <row r="11" spans="1:16" ht="20.25" thickBo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6" ht="20.25" thickBot="1">
      <c r="A12" s="137" t="s">
        <v>181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9"/>
    </row>
    <row r="13" spans="1:16" s="3" customFormat="1" ht="20.25" thickBot="1">
      <c r="A13" s="4" t="s">
        <v>12</v>
      </c>
      <c r="B13" s="5" t="s">
        <v>8</v>
      </c>
      <c r="C13" s="5" t="s">
        <v>26</v>
      </c>
      <c r="D13" s="4" t="s">
        <v>1</v>
      </c>
      <c r="E13" s="4" t="s">
        <v>2</v>
      </c>
      <c r="F13" s="4" t="s">
        <v>3</v>
      </c>
      <c r="G13" s="4" t="s">
        <v>4</v>
      </c>
      <c r="H13" s="4" t="s">
        <v>5</v>
      </c>
      <c r="I13" s="7" t="s">
        <v>2</v>
      </c>
      <c r="J13" s="4" t="s">
        <v>3</v>
      </c>
      <c r="K13" s="4" t="s">
        <v>4</v>
      </c>
      <c r="L13" s="4" t="s">
        <v>5</v>
      </c>
      <c r="M13" s="4" t="s">
        <v>30</v>
      </c>
      <c r="N13" s="11" t="s">
        <v>31</v>
      </c>
      <c r="P13" s="39"/>
    </row>
    <row r="14" spans="1:16" ht="19.5">
      <c r="A14" s="127" t="s">
        <v>183</v>
      </c>
      <c r="B14" s="23" t="s">
        <v>51</v>
      </c>
      <c r="C14" s="98">
        <v>1.4</v>
      </c>
      <c r="D14" s="24">
        <v>1</v>
      </c>
      <c r="E14" s="14">
        <v>35</v>
      </c>
      <c r="F14" s="14">
        <v>39</v>
      </c>
      <c r="G14" s="126">
        <f t="shared" ref="G14:G28" si="0">SUM(E14+F14)</f>
        <v>74</v>
      </c>
      <c r="H14" s="16">
        <f t="shared" ref="H14:H28" si="1">(G14-D14)</f>
        <v>73</v>
      </c>
      <c r="I14" s="14">
        <v>36</v>
      </c>
      <c r="J14" s="15">
        <v>36</v>
      </c>
      <c r="K14" s="15">
        <f t="shared" ref="K14:K27" si="2">SUM(I14:J14)</f>
        <v>72</v>
      </c>
      <c r="L14" s="17">
        <f t="shared" ref="L14:L27" si="3">+(K14-D14)</f>
        <v>71</v>
      </c>
      <c r="M14" s="28">
        <f t="shared" ref="M14:M27" si="4">SUM(H14+L14)</f>
        <v>144</v>
      </c>
      <c r="N14" s="18">
        <f t="shared" ref="N14:N27" si="5">SUM(G14,K14)</f>
        <v>146</v>
      </c>
      <c r="O14" s="27">
        <v>30405</v>
      </c>
      <c r="P14" s="40" t="s">
        <v>32</v>
      </c>
    </row>
    <row r="15" spans="1:16" ht="19.5">
      <c r="A15" s="26" t="s">
        <v>190</v>
      </c>
      <c r="B15" s="23" t="s">
        <v>43</v>
      </c>
      <c r="C15" s="98">
        <v>12</v>
      </c>
      <c r="D15" s="24">
        <v>14</v>
      </c>
      <c r="E15" s="14">
        <v>45</v>
      </c>
      <c r="F15" s="14">
        <v>44</v>
      </c>
      <c r="G15" s="15">
        <f t="shared" si="0"/>
        <v>89</v>
      </c>
      <c r="H15" s="16">
        <f t="shared" si="1"/>
        <v>75</v>
      </c>
      <c r="I15" s="14">
        <v>42</v>
      </c>
      <c r="J15" s="15">
        <v>44</v>
      </c>
      <c r="K15" s="15">
        <f t="shared" si="2"/>
        <v>86</v>
      </c>
      <c r="L15" s="17">
        <f t="shared" si="3"/>
        <v>72</v>
      </c>
      <c r="M15" s="28">
        <f t="shared" si="4"/>
        <v>147</v>
      </c>
      <c r="N15" s="18">
        <f t="shared" si="5"/>
        <v>175</v>
      </c>
      <c r="O15" s="27">
        <v>40321</v>
      </c>
      <c r="P15" s="40" t="s">
        <v>34</v>
      </c>
    </row>
    <row r="16" spans="1:16" ht="19.5">
      <c r="A16" s="26" t="s">
        <v>189</v>
      </c>
      <c r="B16" s="23" t="s">
        <v>82</v>
      </c>
      <c r="C16" s="98">
        <v>9.5</v>
      </c>
      <c r="D16" s="24">
        <v>11</v>
      </c>
      <c r="E16" s="14">
        <v>42</v>
      </c>
      <c r="F16" s="14">
        <v>42</v>
      </c>
      <c r="G16" s="15">
        <f t="shared" si="0"/>
        <v>84</v>
      </c>
      <c r="H16" s="16">
        <f t="shared" si="1"/>
        <v>73</v>
      </c>
      <c r="I16" s="14">
        <v>41</v>
      </c>
      <c r="J16" s="15">
        <v>46</v>
      </c>
      <c r="K16" s="15">
        <f t="shared" si="2"/>
        <v>87</v>
      </c>
      <c r="L16" s="17">
        <f t="shared" si="3"/>
        <v>76</v>
      </c>
      <c r="M16" s="28">
        <f t="shared" si="4"/>
        <v>149</v>
      </c>
      <c r="N16" s="18">
        <f t="shared" si="5"/>
        <v>171</v>
      </c>
      <c r="O16" s="27">
        <v>40917</v>
      </c>
      <c r="P16" s="40" t="s">
        <v>35</v>
      </c>
    </row>
    <row r="17" spans="1:16" ht="19.5">
      <c r="A17" s="127" t="s">
        <v>182</v>
      </c>
      <c r="B17" s="23" t="s">
        <v>54</v>
      </c>
      <c r="C17" s="98">
        <v>0.6</v>
      </c>
      <c r="D17" s="24">
        <v>1</v>
      </c>
      <c r="E17" s="14">
        <v>38</v>
      </c>
      <c r="F17" s="14">
        <v>43</v>
      </c>
      <c r="G17" s="126">
        <f t="shared" si="0"/>
        <v>81</v>
      </c>
      <c r="H17" s="16">
        <f t="shared" si="1"/>
        <v>80</v>
      </c>
      <c r="I17" s="14">
        <v>40</v>
      </c>
      <c r="J17" s="15">
        <v>40</v>
      </c>
      <c r="K17" s="15">
        <f t="shared" si="2"/>
        <v>80</v>
      </c>
      <c r="L17" s="17">
        <f t="shared" si="3"/>
        <v>79</v>
      </c>
      <c r="M17" s="28">
        <f t="shared" si="4"/>
        <v>159</v>
      </c>
      <c r="N17" s="18">
        <f t="shared" si="5"/>
        <v>161</v>
      </c>
      <c r="O17" s="27">
        <v>25922</v>
      </c>
      <c r="P17" s="40" t="s">
        <v>33</v>
      </c>
    </row>
    <row r="18" spans="1:16" ht="19.5">
      <c r="A18" s="26" t="s">
        <v>187</v>
      </c>
      <c r="B18" s="23" t="s">
        <v>54</v>
      </c>
      <c r="C18" s="98">
        <v>6.6</v>
      </c>
      <c r="D18" s="24">
        <v>8</v>
      </c>
      <c r="E18" s="14">
        <v>43</v>
      </c>
      <c r="F18" s="14">
        <v>42</v>
      </c>
      <c r="G18" s="15">
        <f t="shared" si="0"/>
        <v>85</v>
      </c>
      <c r="H18" s="16">
        <f t="shared" si="1"/>
        <v>77</v>
      </c>
      <c r="I18" s="14">
        <v>45</v>
      </c>
      <c r="J18" s="15">
        <v>46</v>
      </c>
      <c r="K18" s="15">
        <f t="shared" si="2"/>
        <v>91</v>
      </c>
      <c r="L18" s="17">
        <f t="shared" si="3"/>
        <v>83</v>
      </c>
      <c r="M18" s="28">
        <f t="shared" si="4"/>
        <v>160</v>
      </c>
      <c r="N18" s="18">
        <f t="shared" si="5"/>
        <v>176</v>
      </c>
      <c r="O18" s="27">
        <v>25494</v>
      </c>
    </row>
    <row r="19" spans="1:16" ht="19.5">
      <c r="A19" s="26" t="s">
        <v>186</v>
      </c>
      <c r="B19" s="23" t="s">
        <v>43</v>
      </c>
      <c r="C19" s="98">
        <v>5.4</v>
      </c>
      <c r="D19" s="24">
        <v>6</v>
      </c>
      <c r="E19" s="14">
        <v>48</v>
      </c>
      <c r="F19" s="14">
        <v>42</v>
      </c>
      <c r="G19" s="15">
        <f t="shared" si="0"/>
        <v>90</v>
      </c>
      <c r="H19" s="16">
        <f t="shared" si="1"/>
        <v>84</v>
      </c>
      <c r="I19" s="14">
        <v>39</v>
      </c>
      <c r="J19" s="15">
        <v>44</v>
      </c>
      <c r="K19" s="15">
        <f t="shared" si="2"/>
        <v>83</v>
      </c>
      <c r="L19" s="17">
        <f t="shared" si="3"/>
        <v>77</v>
      </c>
      <c r="M19" s="28">
        <f t="shared" si="4"/>
        <v>161</v>
      </c>
      <c r="N19" s="18">
        <f t="shared" si="5"/>
        <v>173</v>
      </c>
      <c r="O19" s="27">
        <v>39869</v>
      </c>
    </row>
    <row r="20" spans="1:16" ht="19.5">
      <c r="A20" s="127" t="s">
        <v>184</v>
      </c>
      <c r="B20" s="23" t="s">
        <v>43</v>
      </c>
      <c r="C20" s="98">
        <v>1.1000000000000001</v>
      </c>
      <c r="D20" s="24">
        <v>1</v>
      </c>
      <c r="E20" s="14">
        <v>43</v>
      </c>
      <c r="F20" s="14">
        <v>39</v>
      </c>
      <c r="G20" s="126">
        <f t="shared" si="0"/>
        <v>82</v>
      </c>
      <c r="H20" s="16">
        <f t="shared" si="1"/>
        <v>81</v>
      </c>
      <c r="I20" s="14">
        <v>39</v>
      </c>
      <c r="J20" s="15">
        <v>43</v>
      </c>
      <c r="K20" s="15">
        <f t="shared" si="2"/>
        <v>82</v>
      </c>
      <c r="L20" s="17">
        <f t="shared" si="3"/>
        <v>81</v>
      </c>
      <c r="M20" s="28">
        <f t="shared" si="4"/>
        <v>162</v>
      </c>
      <c r="N20" s="18">
        <f t="shared" si="5"/>
        <v>164</v>
      </c>
      <c r="O20" s="27">
        <v>36413</v>
      </c>
    </row>
    <row r="21" spans="1:16" ht="19.5">
      <c r="A21" s="127" t="s">
        <v>185</v>
      </c>
      <c r="B21" s="23" t="s">
        <v>54</v>
      </c>
      <c r="C21" s="98">
        <v>2.7</v>
      </c>
      <c r="D21" s="24">
        <v>3</v>
      </c>
      <c r="E21" s="14">
        <v>44</v>
      </c>
      <c r="F21" s="14">
        <v>39</v>
      </c>
      <c r="G21" s="126">
        <f t="shared" si="0"/>
        <v>83</v>
      </c>
      <c r="H21" s="16">
        <f t="shared" si="1"/>
        <v>80</v>
      </c>
      <c r="I21" s="14">
        <v>42</v>
      </c>
      <c r="J21" s="15">
        <v>44</v>
      </c>
      <c r="K21" s="15">
        <f t="shared" si="2"/>
        <v>86</v>
      </c>
      <c r="L21" s="17">
        <f t="shared" si="3"/>
        <v>83</v>
      </c>
      <c r="M21" s="28">
        <f t="shared" si="4"/>
        <v>163</v>
      </c>
      <c r="N21" s="18">
        <f t="shared" si="5"/>
        <v>169</v>
      </c>
      <c r="O21" s="27">
        <v>33060</v>
      </c>
    </row>
    <row r="22" spans="1:16" ht="19.5">
      <c r="A22" s="26" t="s">
        <v>195</v>
      </c>
      <c r="B22" s="23" t="s">
        <v>47</v>
      </c>
      <c r="C22" s="98">
        <v>17.399999999999999</v>
      </c>
      <c r="D22" s="24">
        <v>20</v>
      </c>
      <c r="E22" s="14">
        <v>48</v>
      </c>
      <c r="F22" s="14">
        <v>49</v>
      </c>
      <c r="G22" s="15">
        <f t="shared" si="0"/>
        <v>97</v>
      </c>
      <c r="H22" s="16">
        <f t="shared" si="1"/>
        <v>77</v>
      </c>
      <c r="I22" s="14">
        <v>57</v>
      </c>
      <c r="J22" s="15">
        <v>49</v>
      </c>
      <c r="K22" s="15">
        <f t="shared" si="2"/>
        <v>106</v>
      </c>
      <c r="L22" s="17">
        <f t="shared" si="3"/>
        <v>86</v>
      </c>
      <c r="M22" s="28">
        <f t="shared" si="4"/>
        <v>163</v>
      </c>
      <c r="N22" s="18">
        <f t="shared" si="5"/>
        <v>203</v>
      </c>
      <c r="O22" s="27">
        <v>40926</v>
      </c>
    </row>
    <row r="23" spans="1:16" ht="19.5">
      <c r="A23" s="26" t="s">
        <v>196</v>
      </c>
      <c r="B23" s="23" t="s">
        <v>43</v>
      </c>
      <c r="C23" s="98">
        <v>18.3</v>
      </c>
      <c r="D23" s="24">
        <v>21</v>
      </c>
      <c r="E23" s="14">
        <v>58</v>
      </c>
      <c r="F23" s="14">
        <v>45</v>
      </c>
      <c r="G23" s="15">
        <f t="shared" si="0"/>
        <v>103</v>
      </c>
      <c r="H23" s="16">
        <f t="shared" si="1"/>
        <v>82</v>
      </c>
      <c r="I23" s="14">
        <v>50</v>
      </c>
      <c r="J23" s="15">
        <v>53</v>
      </c>
      <c r="K23" s="15">
        <f t="shared" si="2"/>
        <v>103</v>
      </c>
      <c r="L23" s="17">
        <f t="shared" si="3"/>
        <v>82</v>
      </c>
      <c r="M23" s="28">
        <f t="shared" si="4"/>
        <v>164</v>
      </c>
      <c r="N23" s="18">
        <f t="shared" si="5"/>
        <v>206</v>
      </c>
      <c r="O23" s="27">
        <v>27154</v>
      </c>
    </row>
    <row r="24" spans="1:16" ht="19.5">
      <c r="A24" s="26" t="s">
        <v>192</v>
      </c>
      <c r="B24" s="23" t="s">
        <v>47</v>
      </c>
      <c r="C24" s="98">
        <v>12.2</v>
      </c>
      <c r="D24" s="24">
        <v>14</v>
      </c>
      <c r="E24" s="14">
        <v>50</v>
      </c>
      <c r="F24" s="14">
        <v>49</v>
      </c>
      <c r="G24" s="15">
        <f t="shared" si="0"/>
        <v>99</v>
      </c>
      <c r="H24" s="16">
        <f t="shared" si="1"/>
        <v>85</v>
      </c>
      <c r="I24" s="14">
        <v>49</v>
      </c>
      <c r="J24" s="15">
        <v>45</v>
      </c>
      <c r="K24" s="15">
        <f t="shared" si="2"/>
        <v>94</v>
      </c>
      <c r="L24" s="17">
        <f t="shared" si="3"/>
        <v>80</v>
      </c>
      <c r="M24" s="28">
        <f t="shared" si="4"/>
        <v>165</v>
      </c>
      <c r="N24" s="18">
        <f t="shared" si="5"/>
        <v>193</v>
      </c>
      <c r="O24" s="27">
        <v>26288</v>
      </c>
    </row>
    <row r="25" spans="1:16" ht="19.5">
      <c r="A25" s="26" t="s">
        <v>193</v>
      </c>
      <c r="B25" s="23" t="s">
        <v>63</v>
      </c>
      <c r="C25" s="98">
        <v>16.3</v>
      </c>
      <c r="D25" s="24">
        <v>19</v>
      </c>
      <c r="E25" s="14">
        <v>53</v>
      </c>
      <c r="F25" s="14">
        <v>53</v>
      </c>
      <c r="G25" s="15">
        <f t="shared" si="0"/>
        <v>106</v>
      </c>
      <c r="H25" s="16">
        <f t="shared" si="1"/>
        <v>87</v>
      </c>
      <c r="I25" s="14">
        <v>52</v>
      </c>
      <c r="J25" s="15">
        <v>47</v>
      </c>
      <c r="K25" s="15">
        <f t="shared" si="2"/>
        <v>99</v>
      </c>
      <c r="L25" s="17">
        <f t="shared" si="3"/>
        <v>80</v>
      </c>
      <c r="M25" s="28">
        <f t="shared" si="4"/>
        <v>167</v>
      </c>
      <c r="N25" s="18">
        <f t="shared" si="5"/>
        <v>205</v>
      </c>
      <c r="O25" s="27">
        <v>25038</v>
      </c>
    </row>
    <row r="26" spans="1:16" ht="19.5">
      <c r="A26" s="26" t="s">
        <v>194</v>
      </c>
      <c r="B26" s="23" t="s">
        <v>54</v>
      </c>
      <c r="C26" s="98">
        <v>17.100000000000001</v>
      </c>
      <c r="D26" s="24">
        <v>20</v>
      </c>
      <c r="E26" s="14">
        <v>47</v>
      </c>
      <c r="F26" s="14">
        <v>57</v>
      </c>
      <c r="G26" s="15">
        <f t="shared" si="0"/>
        <v>104</v>
      </c>
      <c r="H26" s="16">
        <f t="shared" si="1"/>
        <v>84</v>
      </c>
      <c r="I26" s="14">
        <v>48</v>
      </c>
      <c r="J26" s="15">
        <v>56</v>
      </c>
      <c r="K26" s="15">
        <f t="shared" si="2"/>
        <v>104</v>
      </c>
      <c r="L26" s="17">
        <f t="shared" si="3"/>
        <v>84</v>
      </c>
      <c r="M26" s="28">
        <f t="shared" si="4"/>
        <v>168</v>
      </c>
      <c r="N26" s="18">
        <f t="shared" si="5"/>
        <v>208</v>
      </c>
      <c r="O26" s="27">
        <v>19642</v>
      </c>
    </row>
    <row r="27" spans="1:16" ht="19.5">
      <c r="A27" s="26" t="s">
        <v>191</v>
      </c>
      <c r="B27" s="23" t="s">
        <v>54</v>
      </c>
      <c r="C27" s="98">
        <v>12.2</v>
      </c>
      <c r="D27" s="24">
        <v>14</v>
      </c>
      <c r="E27" s="14">
        <v>55</v>
      </c>
      <c r="F27" s="14">
        <v>48</v>
      </c>
      <c r="G27" s="15">
        <f t="shared" si="0"/>
        <v>103</v>
      </c>
      <c r="H27" s="16">
        <f t="shared" si="1"/>
        <v>89</v>
      </c>
      <c r="I27" s="14">
        <v>52</v>
      </c>
      <c r="J27" s="15">
        <v>56</v>
      </c>
      <c r="K27" s="15">
        <f t="shared" si="2"/>
        <v>108</v>
      </c>
      <c r="L27" s="17">
        <f t="shared" si="3"/>
        <v>94</v>
      </c>
      <c r="M27" s="28">
        <f t="shared" si="4"/>
        <v>183</v>
      </c>
      <c r="N27" s="18">
        <f t="shared" si="5"/>
        <v>211</v>
      </c>
      <c r="O27" s="27">
        <v>25095</v>
      </c>
    </row>
    <row r="28" spans="1:16" ht="19.5">
      <c r="A28" s="26" t="s">
        <v>188</v>
      </c>
      <c r="B28" s="23" t="s">
        <v>43</v>
      </c>
      <c r="C28" s="98">
        <v>8.1999999999999993</v>
      </c>
      <c r="D28" s="24">
        <v>9</v>
      </c>
      <c r="E28" s="14">
        <v>44</v>
      </c>
      <c r="F28" s="14">
        <v>45</v>
      </c>
      <c r="G28" s="15">
        <f t="shared" si="0"/>
        <v>89</v>
      </c>
      <c r="H28" s="16">
        <f t="shared" si="1"/>
        <v>80</v>
      </c>
      <c r="I28" s="14" t="s">
        <v>5</v>
      </c>
      <c r="J28" s="15" t="s">
        <v>208</v>
      </c>
      <c r="K28" s="15" t="s">
        <v>209</v>
      </c>
      <c r="L28" s="122" t="s">
        <v>11</v>
      </c>
      <c r="M28" s="123" t="s">
        <v>11</v>
      </c>
      <c r="N28" s="136" t="s">
        <v>11</v>
      </c>
      <c r="O28" s="27">
        <v>26905</v>
      </c>
    </row>
    <row r="29" spans="1:16">
      <c r="N29" s="8"/>
      <c r="O29" s="38"/>
      <c r="P29" s="1"/>
    </row>
    <row r="30" spans="1:16">
      <c r="N30" s="8"/>
      <c r="O30" s="38"/>
      <c r="P30" s="1"/>
    </row>
    <row r="31" spans="1:16">
      <c r="N31" s="8"/>
      <c r="O31" s="38"/>
      <c r="P31" s="1"/>
    </row>
    <row r="32" spans="1:16">
      <c r="N32" s="8"/>
      <c r="O32" s="38"/>
      <c r="P32" s="1"/>
    </row>
    <row r="33" spans="14:16">
      <c r="N33" s="8"/>
      <c r="O33" s="38"/>
      <c r="P33" s="1"/>
    </row>
    <row r="34" spans="14:16">
      <c r="N34" s="8"/>
      <c r="O34" s="38"/>
      <c r="P34" s="1"/>
    </row>
    <row r="35" spans="14:16">
      <c r="N35" s="8"/>
      <c r="O35" s="38"/>
      <c r="P35" s="1"/>
    </row>
    <row r="36" spans="14:16">
      <c r="N36" s="8"/>
      <c r="O36" s="38"/>
      <c r="P36" s="1"/>
    </row>
    <row r="37" spans="14:16">
      <c r="N37" s="8"/>
      <c r="O37" s="38"/>
      <c r="P37" s="1"/>
    </row>
    <row r="38" spans="14:16">
      <c r="N38" s="8"/>
      <c r="O38" s="38"/>
      <c r="P38" s="1"/>
    </row>
    <row r="39" spans="14:16">
      <c r="N39" s="8"/>
      <c r="O39" s="38"/>
      <c r="P39" s="1"/>
    </row>
    <row r="40" spans="14:16">
      <c r="N40" s="8"/>
      <c r="O40" s="38"/>
      <c r="P40" s="1"/>
    </row>
    <row r="41" spans="14:16">
      <c r="N41" s="8"/>
      <c r="O41" s="38"/>
      <c r="P41" s="1"/>
    </row>
    <row r="42" spans="14:16">
      <c r="N42" s="8"/>
      <c r="O42" s="38"/>
      <c r="P42" s="1"/>
    </row>
    <row r="43" spans="14:16">
      <c r="N43" s="8"/>
      <c r="O43" s="38"/>
      <c r="P43" s="1"/>
    </row>
    <row r="44" spans="14:16">
      <c r="N44" s="8"/>
      <c r="O44" s="38"/>
      <c r="P44" s="1"/>
    </row>
    <row r="45" spans="14:16">
      <c r="N45" s="8"/>
      <c r="O45" s="38"/>
      <c r="P45" s="1"/>
    </row>
    <row r="46" spans="14:16">
      <c r="N46" s="8"/>
      <c r="O46" s="38"/>
      <c r="P46" s="1"/>
    </row>
    <row r="47" spans="14:16">
      <c r="N47" s="8"/>
      <c r="O47" s="38"/>
      <c r="P47" s="1"/>
    </row>
    <row r="48" spans="14:16">
      <c r="N48" s="8"/>
      <c r="O48" s="38"/>
      <c r="P48" s="1"/>
    </row>
    <row r="49" spans="14:16">
      <c r="N49" s="8"/>
      <c r="O49" s="38"/>
      <c r="P49" s="1"/>
    </row>
    <row r="50" spans="14:16">
      <c r="N50" s="8"/>
      <c r="O50" s="38"/>
      <c r="P50" s="1"/>
    </row>
    <row r="51" spans="14:16">
      <c r="N51" s="8"/>
      <c r="O51" s="38"/>
      <c r="P51" s="1"/>
    </row>
    <row r="52" spans="14:16">
      <c r="N52" s="8"/>
      <c r="O52" s="38"/>
      <c r="P52" s="1"/>
    </row>
    <row r="53" spans="14:16">
      <c r="N53" s="8"/>
      <c r="O53" s="38"/>
      <c r="P53" s="1"/>
    </row>
    <row r="54" spans="14:16">
      <c r="N54" s="8"/>
      <c r="O54" s="38"/>
      <c r="P54" s="1"/>
    </row>
    <row r="55" spans="14:16">
      <c r="N55" s="8"/>
      <c r="O55" s="38"/>
      <c r="P55" s="1"/>
    </row>
    <row r="56" spans="14:16">
      <c r="N56" s="8"/>
      <c r="O56" s="38"/>
      <c r="P56" s="1"/>
    </row>
    <row r="57" spans="14:16">
      <c r="N57" s="8"/>
      <c r="O57" s="38"/>
      <c r="P57" s="1"/>
    </row>
    <row r="58" spans="14:16">
      <c r="N58" s="8"/>
      <c r="O58" s="38"/>
      <c r="P58" s="1"/>
    </row>
    <row r="59" spans="14:16">
      <c r="N59" s="8"/>
      <c r="O59" s="38"/>
      <c r="P59" s="1"/>
    </row>
    <row r="60" spans="14:16">
      <c r="N60" s="8"/>
      <c r="O60" s="38"/>
      <c r="P60" s="1"/>
    </row>
    <row r="61" spans="14:16">
      <c r="N61" s="8"/>
      <c r="O61" s="38"/>
      <c r="P61" s="1"/>
    </row>
    <row r="62" spans="14:16">
      <c r="N62" s="8"/>
      <c r="O62" s="38"/>
      <c r="P62" s="1"/>
    </row>
    <row r="63" spans="14:16">
      <c r="N63" s="8"/>
      <c r="O63" s="38"/>
      <c r="P63" s="1"/>
    </row>
    <row r="64" spans="14:16">
      <c r="N64" s="8"/>
      <c r="O64" s="38"/>
      <c r="P64" s="1"/>
    </row>
    <row r="65" spans="14:16">
      <c r="N65" s="8"/>
      <c r="O65" s="38"/>
      <c r="P65" s="1"/>
    </row>
    <row r="66" spans="14:16">
      <c r="N66" s="8"/>
      <c r="O66" s="38"/>
      <c r="P66" s="1"/>
    </row>
  </sheetData>
  <sortState xmlns:xlrd2="http://schemas.microsoft.com/office/spreadsheetml/2017/richdata2" ref="A14:O28">
    <sortCondition ref="M14:M28"/>
    <sortCondition ref="L14:L28"/>
    <sortCondition ref="H14:H28"/>
  </sortState>
  <mergeCells count="9">
    <mergeCell ref="A12:N12"/>
    <mergeCell ref="A8:M8"/>
    <mergeCell ref="A9:M9"/>
    <mergeCell ref="A1:M1"/>
    <mergeCell ref="A2:M2"/>
    <mergeCell ref="A4:M4"/>
    <mergeCell ref="A6:M6"/>
    <mergeCell ref="A5:M5"/>
    <mergeCell ref="A10:M10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3"/>
  <sheetViews>
    <sheetView zoomScale="70" zoomScaleNormal="70" workbookViewId="0">
      <selection sqref="A1:M1"/>
    </sheetView>
  </sheetViews>
  <sheetFormatPr baseColWidth="10" defaultRowHeight="18.75"/>
  <cols>
    <col min="1" max="1" width="37.7109375" style="1" bestFit="1" customWidth="1"/>
    <col min="2" max="3" width="7.7109375" style="8" customWidth="1"/>
    <col min="4" max="11" width="6.7109375" style="2" customWidth="1"/>
    <col min="12" max="12" width="6.28515625" style="1" customWidth="1"/>
    <col min="13" max="13" width="8.28515625" style="1" customWidth="1"/>
    <col min="14" max="14" width="11.5703125" style="19" bestFit="1" customWidth="1"/>
    <col min="15" max="15" width="2.85546875" style="1" customWidth="1"/>
    <col min="16" max="16" width="17.85546875" style="8" customWidth="1"/>
    <col min="17" max="17" width="3.28515625" style="1" customWidth="1"/>
    <col min="18" max="18" width="16" style="1" customWidth="1"/>
    <col min="19" max="16384" width="11.42578125" style="1"/>
  </cols>
  <sheetData>
    <row r="1" spans="1:18" ht="30.75">
      <c r="A1" s="140" t="s">
        <v>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8" ht="30.75">
      <c r="A2" s="140" t="s">
        <v>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8" ht="19.5" thickBot="1"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ht="26.25" thickBot="1">
      <c r="A4" s="141" t="str">
        <f>'CAB 0-9'!A4:M4</f>
        <v>EL VALLE DE TANDIL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3"/>
    </row>
    <row r="5" spans="1:18" ht="26.25" thickBot="1">
      <c r="A5" s="141" t="str">
        <f>'CAB 0-9'!A5:M5</f>
        <v>GOLF CLUB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3"/>
    </row>
    <row r="6" spans="1:18" ht="37.5">
      <c r="A6" s="144" t="s">
        <v>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8" ht="2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R7" s="30">
        <v>45383</v>
      </c>
    </row>
    <row r="8" spans="1:18" ht="19.5">
      <c r="A8" s="145" t="s">
        <v>17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8" ht="19.5">
      <c r="A9" s="146" t="str">
        <f>'CAB 0-9'!A9:M9</f>
        <v>05 Y 06 DE ABRIL DE 2025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8" ht="20.25" thickBot="1">
      <c r="A10" s="147" t="s">
        <v>25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</row>
    <row r="11" spans="1:18" ht="20.25" thickBot="1">
      <c r="A11" s="137" t="s">
        <v>21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33" t="s">
        <v>23</v>
      </c>
      <c r="P11" s="1"/>
    </row>
    <row r="12" spans="1:18" s="46" customFormat="1" ht="20.25" thickBot="1">
      <c r="A12" s="4" t="s">
        <v>0</v>
      </c>
      <c r="B12" s="5" t="s">
        <v>8</v>
      </c>
      <c r="C12" s="5" t="s">
        <v>26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" t="s">
        <v>2</v>
      </c>
      <c r="J12" s="4" t="s">
        <v>3</v>
      </c>
      <c r="K12" s="4" t="s">
        <v>4</v>
      </c>
      <c r="L12" s="4" t="s">
        <v>5</v>
      </c>
      <c r="M12" s="9" t="s">
        <v>10</v>
      </c>
      <c r="N12" s="34" t="s">
        <v>24</v>
      </c>
      <c r="R12" s="12" t="s">
        <v>20</v>
      </c>
    </row>
    <row r="13" spans="1:18" ht="19.5">
      <c r="A13" s="26"/>
      <c r="B13" s="23"/>
      <c r="C13" s="15"/>
      <c r="D13" s="24"/>
      <c r="E13" s="14"/>
      <c r="F13" s="14"/>
      <c r="G13" s="15">
        <f t="shared" ref="G13:G14" si="0">SUM(E13+F13)</f>
        <v>0</v>
      </c>
      <c r="H13" s="47">
        <f t="shared" ref="H13:H14" si="1">(G13-D13)</f>
        <v>0</v>
      </c>
      <c r="I13" s="14"/>
      <c r="J13" s="15"/>
      <c r="K13" s="15">
        <f t="shared" ref="K13:K14" si="2">SUM(I13:J13)</f>
        <v>0</v>
      </c>
      <c r="L13" s="48">
        <f t="shared" ref="L13:L14" si="3">(K13-D13)</f>
        <v>0</v>
      </c>
      <c r="M13" s="36">
        <f t="shared" ref="M13:M14" si="4">G13+K13</f>
        <v>0</v>
      </c>
      <c r="N13" s="35">
        <f t="shared" ref="N13:N14" si="5">(M13-144)</f>
        <v>-144</v>
      </c>
      <c r="P13" s="25"/>
      <c r="R13" s="13">
        <f xml:space="preserve"> DATEDIF(P13,$R$7,"y")</f>
        <v>124</v>
      </c>
    </row>
    <row r="14" spans="1:18" ht="19.5">
      <c r="A14" s="26"/>
      <c r="B14" s="23"/>
      <c r="C14" s="15"/>
      <c r="D14" s="24"/>
      <c r="E14" s="14"/>
      <c r="F14" s="14"/>
      <c r="G14" s="15">
        <f t="shared" si="0"/>
        <v>0</v>
      </c>
      <c r="H14" s="47">
        <f t="shared" si="1"/>
        <v>0</v>
      </c>
      <c r="I14" s="14"/>
      <c r="J14" s="15"/>
      <c r="K14" s="15">
        <f t="shared" si="2"/>
        <v>0</v>
      </c>
      <c r="L14" s="48">
        <f t="shared" si="3"/>
        <v>0</v>
      </c>
      <c r="M14" s="36">
        <f t="shared" si="4"/>
        <v>0</v>
      </c>
      <c r="N14" s="35">
        <f t="shared" si="5"/>
        <v>-144</v>
      </c>
      <c r="P14" s="25"/>
      <c r="R14" s="13">
        <f t="shared" ref="R14:R76" si="6" xml:space="preserve"> DATEDIF(P14,$R$7,"y")</f>
        <v>124</v>
      </c>
    </row>
    <row r="15" spans="1:18" ht="19.5">
      <c r="A15" s="26"/>
      <c r="B15" s="23"/>
      <c r="C15" s="15"/>
      <c r="D15" s="24"/>
      <c r="E15" s="14"/>
      <c r="F15" s="14"/>
      <c r="G15" s="15">
        <f t="shared" ref="G15:G78" si="7">SUM(E15+F15)</f>
        <v>0</v>
      </c>
      <c r="H15" s="47">
        <f t="shared" ref="H15:H78" si="8">(G15-D15)</f>
        <v>0</v>
      </c>
      <c r="I15" s="14"/>
      <c r="J15" s="15"/>
      <c r="K15" s="15">
        <f t="shared" ref="K15:K78" si="9">SUM(I15:J15)</f>
        <v>0</v>
      </c>
      <c r="L15" s="48">
        <f t="shared" ref="L15:L78" si="10">(K15-D15)</f>
        <v>0</v>
      </c>
      <c r="M15" s="36">
        <f t="shared" ref="M15:M78" si="11">G15+K15</f>
        <v>0</v>
      </c>
      <c r="N15" s="35">
        <f t="shared" ref="N15:N78" si="12">(M15-144)</f>
        <v>-144</v>
      </c>
      <c r="P15" s="25"/>
      <c r="R15" s="13">
        <f t="shared" si="6"/>
        <v>124</v>
      </c>
    </row>
    <row r="16" spans="1:18" ht="19.5">
      <c r="A16" s="26"/>
      <c r="B16" s="23"/>
      <c r="C16" s="15"/>
      <c r="D16" s="24"/>
      <c r="E16" s="14"/>
      <c r="F16" s="14"/>
      <c r="G16" s="15">
        <f t="shared" si="7"/>
        <v>0</v>
      </c>
      <c r="H16" s="47">
        <f t="shared" si="8"/>
        <v>0</v>
      </c>
      <c r="I16" s="14"/>
      <c r="J16" s="15"/>
      <c r="K16" s="15">
        <f t="shared" si="9"/>
        <v>0</v>
      </c>
      <c r="L16" s="48">
        <f t="shared" si="10"/>
        <v>0</v>
      </c>
      <c r="M16" s="36">
        <f t="shared" si="11"/>
        <v>0</v>
      </c>
      <c r="N16" s="35">
        <f t="shared" si="12"/>
        <v>-144</v>
      </c>
      <c r="P16" s="25"/>
      <c r="R16" s="13">
        <f t="shared" si="6"/>
        <v>124</v>
      </c>
    </row>
    <row r="17" spans="1:18" ht="19.5">
      <c r="A17" s="26"/>
      <c r="B17" s="23"/>
      <c r="C17" s="15"/>
      <c r="D17" s="24"/>
      <c r="E17" s="14"/>
      <c r="F17" s="14"/>
      <c r="G17" s="15">
        <f t="shared" si="7"/>
        <v>0</v>
      </c>
      <c r="H17" s="47">
        <f t="shared" si="8"/>
        <v>0</v>
      </c>
      <c r="I17" s="14"/>
      <c r="J17" s="15"/>
      <c r="K17" s="15">
        <f t="shared" si="9"/>
        <v>0</v>
      </c>
      <c r="L17" s="48">
        <f t="shared" si="10"/>
        <v>0</v>
      </c>
      <c r="M17" s="36">
        <f t="shared" si="11"/>
        <v>0</v>
      </c>
      <c r="N17" s="35">
        <f t="shared" si="12"/>
        <v>-144</v>
      </c>
      <c r="P17" s="25"/>
      <c r="R17" s="13">
        <f t="shared" si="6"/>
        <v>124</v>
      </c>
    </row>
    <row r="18" spans="1:18" ht="19.5">
      <c r="A18" s="26"/>
      <c r="B18" s="23"/>
      <c r="C18" s="15"/>
      <c r="D18" s="24"/>
      <c r="E18" s="14"/>
      <c r="F18" s="14"/>
      <c r="G18" s="15">
        <f t="shared" si="7"/>
        <v>0</v>
      </c>
      <c r="H18" s="47">
        <f t="shared" si="8"/>
        <v>0</v>
      </c>
      <c r="I18" s="14"/>
      <c r="J18" s="15"/>
      <c r="K18" s="15">
        <f t="shared" si="9"/>
        <v>0</v>
      </c>
      <c r="L18" s="48">
        <f t="shared" si="10"/>
        <v>0</v>
      </c>
      <c r="M18" s="36">
        <f t="shared" si="11"/>
        <v>0</v>
      </c>
      <c r="N18" s="35">
        <f t="shared" si="12"/>
        <v>-144</v>
      </c>
      <c r="P18" s="25"/>
      <c r="R18" s="13">
        <f t="shared" si="6"/>
        <v>124</v>
      </c>
    </row>
    <row r="19" spans="1:18" ht="19.5">
      <c r="A19" s="26"/>
      <c r="B19" s="23"/>
      <c r="C19" s="15"/>
      <c r="D19" s="24"/>
      <c r="E19" s="14"/>
      <c r="F19" s="14"/>
      <c r="G19" s="15">
        <f t="shared" si="7"/>
        <v>0</v>
      </c>
      <c r="H19" s="47">
        <f t="shared" si="8"/>
        <v>0</v>
      </c>
      <c r="I19" s="14"/>
      <c r="J19" s="15"/>
      <c r="K19" s="15">
        <f t="shared" si="9"/>
        <v>0</v>
      </c>
      <c r="L19" s="48">
        <f t="shared" si="10"/>
        <v>0</v>
      </c>
      <c r="M19" s="36">
        <f t="shared" si="11"/>
        <v>0</v>
      </c>
      <c r="N19" s="35">
        <f t="shared" si="12"/>
        <v>-144</v>
      </c>
      <c r="P19" s="25"/>
      <c r="R19" s="13">
        <f t="shared" si="6"/>
        <v>124</v>
      </c>
    </row>
    <row r="20" spans="1:18" ht="19.5">
      <c r="A20" s="26"/>
      <c r="B20" s="23"/>
      <c r="C20" s="15"/>
      <c r="D20" s="24"/>
      <c r="E20" s="14"/>
      <c r="F20" s="14"/>
      <c r="G20" s="15">
        <f t="shared" si="7"/>
        <v>0</v>
      </c>
      <c r="H20" s="47">
        <f t="shared" si="8"/>
        <v>0</v>
      </c>
      <c r="I20" s="14"/>
      <c r="J20" s="15"/>
      <c r="K20" s="15">
        <f t="shared" si="9"/>
        <v>0</v>
      </c>
      <c r="L20" s="48">
        <f t="shared" si="10"/>
        <v>0</v>
      </c>
      <c r="M20" s="36">
        <f t="shared" si="11"/>
        <v>0</v>
      </c>
      <c r="N20" s="35">
        <f t="shared" si="12"/>
        <v>-144</v>
      </c>
      <c r="P20" s="25"/>
      <c r="R20" s="13">
        <f t="shared" si="6"/>
        <v>124</v>
      </c>
    </row>
    <row r="21" spans="1:18" ht="19.5">
      <c r="A21" s="26"/>
      <c r="B21" s="23"/>
      <c r="C21" s="15"/>
      <c r="D21" s="24"/>
      <c r="E21" s="14"/>
      <c r="F21" s="14"/>
      <c r="G21" s="15">
        <f t="shared" si="7"/>
        <v>0</v>
      </c>
      <c r="H21" s="47">
        <f t="shared" si="8"/>
        <v>0</v>
      </c>
      <c r="I21" s="14"/>
      <c r="J21" s="15"/>
      <c r="K21" s="15">
        <f t="shared" si="9"/>
        <v>0</v>
      </c>
      <c r="L21" s="48">
        <f t="shared" si="10"/>
        <v>0</v>
      </c>
      <c r="M21" s="36">
        <f t="shared" si="11"/>
        <v>0</v>
      </c>
      <c r="N21" s="35">
        <f t="shared" si="12"/>
        <v>-144</v>
      </c>
      <c r="P21" s="25"/>
      <c r="R21" s="13">
        <f t="shared" si="6"/>
        <v>124</v>
      </c>
    </row>
    <row r="22" spans="1:18" ht="19.5">
      <c r="A22" s="26"/>
      <c r="B22" s="23"/>
      <c r="C22" s="15"/>
      <c r="D22" s="24"/>
      <c r="E22" s="14"/>
      <c r="F22" s="14"/>
      <c r="G22" s="15">
        <f t="shared" si="7"/>
        <v>0</v>
      </c>
      <c r="H22" s="47">
        <f t="shared" si="8"/>
        <v>0</v>
      </c>
      <c r="I22" s="14"/>
      <c r="J22" s="15"/>
      <c r="K22" s="15">
        <f t="shared" si="9"/>
        <v>0</v>
      </c>
      <c r="L22" s="48">
        <f t="shared" si="10"/>
        <v>0</v>
      </c>
      <c r="M22" s="36">
        <f t="shared" si="11"/>
        <v>0</v>
      </c>
      <c r="N22" s="35">
        <f t="shared" si="12"/>
        <v>-144</v>
      </c>
      <c r="P22" s="25"/>
      <c r="R22" s="13">
        <f t="shared" si="6"/>
        <v>124</v>
      </c>
    </row>
    <row r="23" spans="1:18" ht="19.5">
      <c r="A23" s="26"/>
      <c r="B23" s="23"/>
      <c r="C23" s="15"/>
      <c r="D23" s="24"/>
      <c r="E23" s="14"/>
      <c r="F23" s="14"/>
      <c r="G23" s="15">
        <f t="shared" si="7"/>
        <v>0</v>
      </c>
      <c r="H23" s="47">
        <f t="shared" si="8"/>
        <v>0</v>
      </c>
      <c r="I23" s="14"/>
      <c r="J23" s="15"/>
      <c r="K23" s="15">
        <f t="shared" si="9"/>
        <v>0</v>
      </c>
      <c r="L23" s="48">
        <f t="shared" si="10"/>
        <v>0</v>
      </c>
      <c r="M23" s="36">
        <f t="shared" si="11"/>
        <v>0</v>
      </c>
      <c r="N23" s="35">
        <f t="shared" si="12"/>
        <v>-144</v>
      </c>
      <c r="P23" s="25"/>
      <c r="R23" s="13">
        <f t="shared" si="6"/>
        <v>124</v>
      </c>
    </row>
    <row r="24" spans="1:18" ht="19.5">
      <c r="A24" s="26"/>
      <c r="B24" s="23"/>
      <c r="C24" s="15"/>
      <c r="D24" s="24"/>
      <c r="E24" s="14"/>
      <c r="F24" s="14"/>
      <c r="G24" s="15">
        <f t="shared" si="7"/>
        <v>0</v>
      </c>
      <c r="H24" s="47">
        <f t="shared" si="8"/>
        <v>0</v>
      </c>
      <c r="I24" s="14"/>
      <c r="J24" s="15"/>
      <c r="K24" s="15">
        <f t="shared" si="9"/>
        <v>0</v>
      </c>
      <c r="L24" s="48">
        <f t="shared" si="10"/>
        <v>0</v>
      </c>
      <c r="M24" s="36">
        <f t="shared" si="11"/>
        <v>0</v>
      </c>
      <c r="N24" s="35">
        <f t="shared" si="12"/>
        <v>-144</v>
      </c>
      <c r="P24" s="25"/>
      <c r="R24" s="13">
        <f t="shared" si="6"/>
        <v>124</v>
      </c>
    </row>
    <row r="25" spans="1:18" ht="19.5">
      <c r="A25" s="26"/>
      <c r="B25" s="23"/>
      <c r="C25" s="15"/>
      <c r="D25" s="24"/>
      <c r="E25" s="14"/>
      <c r="F25" s="14"/>
      <c r="G25" s="15">
        <f t="shared" si="7"/>
        <v>0</v>
      </c>
      <c r="H25" s="47">
        <f t="shared" si="8"/>
        <v>0</v>
      </c>
      <c r="I25" s="14"/>
      <c r="J25" s="15"/>
      <c r="K25" s="15">
        <f t="shared" si="9"/>
        <v>0</v>
      </c>
      <c r="L25" s="48">
        <f t="shared" si="10"/>
        <v>0</v>
      </c>
      <c r="M25" s="36">
        <f t="shared" si="11"/>
        <v>0</v>
      </c>
      <c r="N25" s="35">
        <f t="shared" si="12"/>
        <v>-144</v>
      </c>
      <c r="P25" s="25"/>
      <c r="R25" s="13">
        <f t="shared" si="6"/>
        <v>124</v>
      </c>
    </row>
    <row r="26" spans="1:18" ht="19.5">
      <c r="A26" s="26"/>
      <c r="B26" s="23"/>
      <c r="C26" s="15"/>
      <c r="D26" s="24"/>
      <c r="E26" s="14"/>
      <c r="F26" s="14"/>
      <c r="G26" s="15">
        <f t="shared" si="7"/>
        <v>0</v>
      </c>
      <c r="H26" s="47">
        <f t="shared" si="8"/>
        <v>0</v>
      </c>
      <c r="I26" s="14"/>
      <c r="J26" s="15"/>
      <c r="K26" s="15">
        <f t="shared" si="9"/>
        <v>0</v>
      </c>
      <c r="L26" s="48">
        <f t="shared" si="10"/>
        <v>0</v>
      </c>
      <c r="M26" s="36">
        <f t="shared" si="11"/>
        <v>0</v>
      </c>
      <c r="N26" s="35">
        <f t="shared" si="12"/>
        <v>-144</v>
      </c>
      <c r="P26" s="25"/>
      <c r="R26" s="13">
        <f t="shared" si="6"/>
        <v>124</v>
      </c>
    </row>
    <row r="27" spans="1:18" ht="19.5">
      <c r="A27" s="26"/>
      <c r="B27" s="23"/>
      <c r="C27" s="15"/>
      <c r="D27" s="24"/>
      <c r="E27" s="14"/>
      <c r="F27" s="14"/>
      <c r="G27" s="15">
        <f t="shared" si="7"/>
        <v>0</v>
      </c>
      <c r="H27" s="47">
        <f t="shared" si="8"/>
        <v>0</v>
      </c>
      <c r="I27" s="14"/>
      <c r="J27" s="15"/>
      <c r="K27" s="15">
        <f t="shared" si="9"/>
        <v>0</v>
      </c>
      <c r="L27" s="48">
        <f t="shared" si="10"/>
        <v>0</v>
      </c>
      <c r="M27" s="36">
        <f t="shared" si="11"/>
        <v>0</v>
      </c>
      <c r="N27" s="35">
        <f t="shared" si="12"/>
        <v>-144</v>
      </c>
      <c r="P27" s="25"/>
      <c r="R27" s="13">
        <f t="shared" si="6"/>
        <v>124</v>
      </c>
    </row>
    <row r="28" spans="1:18" ht="19.5">
      <c r="A28" s="26"/>
      <c r="B28" s="23"/>
      <c r="C28" s="15"/>
      <c r="D28" s="24"/>
      <c r="E28" s="14"/>
      <c r="F28" s="14"/>
      <c r="G28" s="15">
        <f t="shared" si="7"/>
        <v>0</v>
      </c>
      <c r="H28" s="47">
        <f t="shared" si="8"/>
        <v>0</v>
      </c>
      <c r="I28" s="14"/>
      <c r="J28" s="15"/>
      <c r="K28" s="15">
        <f t="shared" si="9"/>
        <v>0</v>
      </c>
      <c r="L28" s="48">
        <f t="shared" si="10"/>
        <v>0</v>
      </c>
      <c r="M28" s="36">
        <f t="shared" si="11"/>
        <v>0</v>
      </c>
      <c r="N28" s="35">
        <f t="shared" si="12"/>
        <v>-144</v>
      </c>
      <c r="P28" s="25"/>
      <c r="R28" s="13">
        <f t="shared" si="6"/>
        <v>124</v>
      </c>
    </row>
    <row r="29" spans="1:18" ht="19.5">
      <c r="A29" s="26"/>
      <c r="B29" s="23"/>
      <c r="C29" s="15"/>
      <c r="D29" s="24"/>
      <c r="E29" s="14"/>
      <c r="F29" s="14"/>
      <c r="G29" s="15">
        <f t="shared" si="7"/>
        <v>0</v>
      </c>
      <c r="H29" s="47">
        <f t="shared" si="8"/>
        <v>0</v>
      </c>
      <c r="I29" s="14"/>
      <c r="J29" s="15"/>
      <c r="K29" s="15">
        <f t="shared" si="9"/>
        <v>0</v>
      </c>
      <c r="L29" s="48">
        <f t="shared" si="10"/>
        <v>0</v>
      </c>
      <c r="M29" s="36">
        <f t="shared" si="11"/>
        <v>0</v>
      </c>
      <c r="N29" s="35">
        <f t="shared" si="12"/>
        <v>-144</v>
      </c>
      <c r="P29" s="25"/>
      <c r="R29" s="13">
        <f t="shared" si="6"/>
        <v>124</v>
      </c>
    </row>
    <row r="30" spans="1:18" ht="19.5">
      <c r="A30" s="26"/>
      <c r="B30" s="23"/>
      <c r="C30" s="15"/>
      <c r="D30" s="24"/>
      <c r="E30" s="14"/>
      <c r="F30" s="14"/>
      <c r="G30" s="15">
        <f t="shared" si="7"/>
        <v>0</v>
      </c>
      <c r="H30" s="47">
        <f t="shared" si="8"/>
        <v>0</v>
      </c>
      <c r="I30" s="14"/>
      <c r="J30" s="15"/>
      <c r="K30" s="15">
        <f t="shared" si="9"/>
        <v>0</v>
      </c>
      <c r="L30" s="48">
        <f t="shared" si="10"/>
        <v>0</v>
      </c>
      <c r="M30" s="36">
        <f t="shared" si="11"/>
        <v>0</v>
      </c>
      <c r="N30" s="35">
        <f t="shared" si="12"/>
        <v>-144</v>
      </c>
      <c r="P30" s="25"/>
      <c r="R30" s="13">
        <f t="shared" si="6"/>
        <v>124</v>
      </c>
    </row>
    <row r="31" spans="1:18" ht="19.5">
      <c r="A31" s="26"/>
      <c r="B31" s="23"/>
      <c r="C31" s="15"/>
      <c r="D31" s="24"/>
      <c r="E31" s="14"/>
      <c r="F31" s="14"/>
      <c r="G31" s="15">
        <f t="shared" si="7"/>
        <v>0</v>
      </c>
      <c r="H31" s="47">
        <f t="shared" si="8"/>
        <v>0</v>
      </c>
      <c r="I31" s="14"/>
      <c r="J31" s="15"/>
      <c r="K31" s="15">
        <f t="shared" si="9"/>
        <v>0</v>
      </c>
      <c r="L31" s="48">
        <f t="shared" si="10"/>
        <v>0</v>
      </c>
      <c r="M31" s="36">
        <f t="shared" si="11"/>
        <v>0</v>
      </c>
      <c r="N31" s="35">
        <f t="shared" si="12"/>
        <v>-144</v>
      </c>
      <c r="P31" s="25"/>
      <c r="R31" s="13">
        <f t="shared" si="6"/>
        <v>124</v>
      </c>
    </row>
    <row r="32" spans="1:18" ht="19.5">
      <c r="A32" s="26"/>
      <c r="B32" s="23"/>
      <c r="C32" s="15"/>
      <c r="D32" s="24"/>
      <c r="E32" s="14"/>
      <c r="F32" s="14"/>
      <c r="G32" s="15">
        <f t="shared" si="7"/>
        <v>0</v>
      </c>
      <c r="H32" s="47">
        <f t="shared" si="8"/>
        <v>0</v>
      </c>
      <c r="I32" s="14"/>
      <c r="J32" s="15"/>
      <c r="K32" s="15">
        <f t="shared" si="9"/>
        <v>0</v>
      </c>
      <c r="L32" s="48">
        <f t="shared" si="10"/>
        <v>0</v>
      </c>
      <c r="M32" s="36">
        <f t="shared" si="11"/>
        <v>0</v>
      </c>
      <c r="N32" s="35">
        <f t="shared" si="12"/>
        <v>-144</v>
      </c>
      <c r="P32" s="25"/>
      <c r="R32" s="13">
        <f t="shared" si="6"/>
        <v>124</v>
      </c>
    </row>
    <row r="33" spans="1:18" ht="19.5">
      <c r="A33" s="26"/>
      <c r="B33" s="23"/>
      <c r="C33" s="15"/>
      <c r="D33" s="24"/>
      <c r="E33" s="14"/>
      <c r="F33" s="14"/>
      <c r="G33" s="15">
        <f t="shared" si="7"/>
        <v>0</v>
      </c>
      <c r="H33" s="47">
        <f t="shared" si="8"/>
        <v>0</v>
      </c>
      <c r="I33" s="14"/>
      <c r="J33" s="15"/>
      <c r="K33" s="15">
        <f t="shared" si="9"/>
        <v>0</v>
      </c>
      <c r="L33" s="48">
        <f t="shared" si="10"/>
        <v>0</v>
      </c>
      <c r="M33" s="36">
        <f t="shared" si="11"/>
        <v>0</v>
      </c>
      <c r="N33" s="35">
        <f t="shared" si="12"/>
        <v>-144</v>
      </c>
      <c r="P33" s="25"/>
      <c r="R33" s="13">
        <f t="shared" si="6"/>
        <v>124</v>
      </c>
    </row>
    <row r="34" spans="1:18" ht="19.5">
      <c r="A34" s="26"/>
      <c r="B34" s="23"/>
      <c r="C34" s="15"/>
      <c r="D34" s="24"/>
      <c r="E34" s="14"/>
      <c r="F34" s="14"/>
      <c r="G34" s="15">
        <f t="shared" si="7"/>
        <v>0</v>
      </c>
      <c r="H34" s="47">
        <f t="shared" si="8"/>
        <v>0</v>
      </c>
      <c r="I34" s="14"/>
      <c r="J34" s="15"/>
      <c r="K34" s="15">
        <f t="shared" si="9"/>
        <v>0</v>
      </c>
      <c r="L34" s="48">
        <f t="shared" si="10"/>
        <v>0</v>
      </c>
      <c r="M34" s="36">
        <f t="shared" si="11"/>
        <v>0</v>
      </c>
      <c r="N34" s="35">
        <f t="shared" si="12"/>
        <v>-144</v>
      </c>
      <c r="P34" s="25"/>
      <c r="R34" s="13">
        <f t="shared" si="6"/>
        <v>124</v>
      </c>
    </row>
    <row r="35" spans="1:18" ht="19.5">
      <c r="A35" s="26"/>
      <c r="B35" s="23"/>
      <c r="C35" s="15"/>
      <c r="D35" s="24"/>
      <c r="E35" s="14"/>
      <c r="F35" s="14"/>
      <c r="G35" s="15">
        <f t="shared" si="7"/>
        <v>0</v>
      </c>
      <c r="H35" s="47">
        <f t="shared" si="8"/>
        <v>0</v>
      </c>
      <c r="I35" s="14"/>
      <c r="J35" s="15"/>
      <c r="K35" s="15">
        <f t="shared" si="9"/>
        <v>0</v>
      </c>
      <c r="L35" s="48">
        <f t="shared" si="10"/>
        <v>0</v>
      </c>
      <c r="M35" s="36">
        <f t="shared" si="11"/>
        <v>0</v>
      </c>
      <c r="N35" s="35">
        <f t="shared" si="12"/>
        <v>-144</v>
      </c>
      <c r="P35" s="25"/>
      <c r="R35" s="13">
        <f t="shared" si="6"/>
        <v>124</v>
      </c>
    </row>
    <row r="36" spans="1:18" ht="19.5">
      <c r="A36" s="26"/>
      <c r="B36" s="23"/>
      <c r="C36" s="15"/>
      <c r="D36" s="24"/>
      <c r="E36" s="14"/>
      <c r="F36" s="14"/>
      <c r="G36" s="15">
        <f t="shared" si="7"/>
        <v>0</v>
      </c>
      <c r="H36" s="47">
        <f t="shared" si="8"/>
        <v>0</v>
      </c>
      <c r="I36" s="14"/>
      <c r="J36" s="15"/>
      <c r="K36" s="15">
        <f t="shared" si="9"/>
        <v>0</v>
      </c>
      <c r="L36" s="48">
        <f t="shared" si="10"/>
        <v>0</v>
      </c>
      <c r="M36" s="36">
        <f t="shared" si="11"/>
        <v>0</v>
      </c>
      <c r="N36" s="35">
        <f t="shared" si="12"/>
        <v>-144</v>
      </c>
      <c r="P36" s="25"/>
      <c r="R36" s="13">
        <f t="shared" si="6"/>
        <v>124</v>
      </c>
    </row>
    <row r="37" spans="1:18" ht="19.5">
      <c r="A37" s="26"/>
      <c r="B37" s="23"/>
      <c r="C37" s="15"/>
      <c r="D37" s="24"/>
      <c r="E37" s="14"/>
      <c r="F37" s="14"/>
      <c r="G37" s="15">
        <f t="shared" si="7"/>
        <v>0</v>
      </c>
      <c r="H37" s="47">
        <f t="shared" si="8"/>
        <v>0</v>
      </c>
      <c r="I37" s="14"/>
      <c r="J37" s="15"/>
      <c r="K37" s="15">
        <f t="shared" si="9"/>
        <v>0</v>
      </c>
      <c r="L37" s="48">
        <f t="shared" si="10"/>
        <v>0</v>
      </c>
      <c r="M37" s="36">
        <f t="shared" si="11"/>
        <v>0</v>
      </c>
      <c r="N37" s="35">
        <f t="shared" si="12"/>
        <v>-144</v>
      </c>
      <c r="P37" s="25"/>
      <c r="R37" s="13">
        <f t="shared" si="6"/>
        <v>124</v>
      </c>
    </row>
    <row r="38" spans="1:18" ht="19.5">
      <c r="A38" s="26"/>
      <c r="B38" s="23"/>
      <c r="C38" s="15"/>
      <c r="D38" s="24"/>
      <c r="E38" s="14"/>
      <c r="F38" s="14"/>
      <c r="G38" s="15">
        <f t="shared" si="7"/>
        <v>0</v>
      </c>
      <c r="H38" s="47">
        <f t="shared" si="8"/>
        <v>0</v>
      </c>
      <c r="I38" s="14"/>
      <c r="J38" s="15"/>
      <c r="K38" s="15">
        <f t="shared" si="9"/>
        <v>0</v>
      </c>
      <c r="L38" s="48">
        <f t="shared" si="10"/>
        <v>0</v>
      </c>
      <c r="M38" s="36">
        <f t="shared" si="11"/>
        <v>0</v>
      </c>
      <c r="N38" s="35">
        <f t="shared" si="12"/>
        <v>-144</v>
      </c>
      <c r="P38" s="25"/>
      <c r="R38" s="13">
        <f t="shared" si="6"/>
        <v>124</v>
      </c>
    </row>
    <row r="39" spans="1:18" ht="19.5">
      <c r="A39" s="26"/>
      <c r="B39" s="23"/>
      <c r="C39" s="15"/>
      <c r="D39" s="24"/>
      <c r="E39" s="14"/>
      <c r="F39" s="14"/>
      <c r="G39" s="15">
        <f t="shared" si="7"/>
        <v>0</v>
      </c>
      <c r="H39" s="47">
        <f t="shared" si="8"/>
        <v>0</v>
      </c>
      <c r="I39" s="14"/>
      <c r="J39" s="15"/>
      <c r="K39" s="15">
        <f t="shared" si="9"/>
        <v>0</v>
      </c>
      <c r="L39" s="48">
        <f t="shared" si="10"/>
        <v>0</v>
      </c>
      <c r="M39" s="36">
        <f t="shared" si="11"/>
        <v>0</v>
      </c>
      <c r="N39" s="35">
        <f t="shared" si="12"/>
        <v>-144</v>
      </c>
      <c r="P39" s="25"/>
      <c r="R39" s="13">
        <f t="shared" si="6"/>
        <v>124</v>
      </c>
    </row>
    <row r="40" spans="1:18" ht="19.5">
      <c r="A40" s="26"/>
      <c r="B40" s="23"/>
      <c r="C40" s="15"/>
      <c r="D40" s="24"/>
      <c r="E40" s="14"/>
      <c r="F40" s="14"/>
      <c r="G40" s="15">
        <f t="shared" si="7"/>
        <v>0</v>
      </c>
      <c r="H40" s="47">
        <f t="shared" si="8"/>
        <v>0</v>
      </c>
      <c r="I40" s="14"/>
      <c r="J40" s="15"/>
      <c r="K40" s="15">
        <f t="shared" si="9"/>
        <v>0</v>
      </c>
      <c r="L40" s="48">
        <f t="shared" si="10"/>
        <v>0</v>
      </c>
      <c r="M40" s="36">
        <f t="shared" si="11"/>
        <v>0</v>
      </c>
      <c r="N40" s="35">
        <f t="shared" si="12"/>
        <v>-144</v>
      </c>
      <c r="P40" s="25"/>
      <c r="R40" s="13">
        <f t="shared" si="6"/>
        <v>124</v>
      </c>
    </row>
    <row r="41" spans="1:18" ht="19.5">
      <c r="A41" s="26"/>
      <c r="B41" s="23"/>
      <c r="C41" s="15"/>
      <c r="D41" s="24"/>
      <c r="E41" s="14"/>
      <c r="F41" s="14"/>
      <c r="G41" s="15">
        <f t="shared" si="7"/>
        <v>0</v>
      </c>
      <c r="H41" s="47">
        <f t="shared" si="8"/>
        <v>0</v>
      </c>
      <c r="I41" s="14"/>
      <c r="J41" s="15"/>
      <c r="K41" s="15">
        <f t="shared" si="9"/>
        <v>0</v>
      </c>
      <c r="L41" s="48">
        <f t="shared" si="10"/>
        <v>0</v>
      </c>
      <c r="M41" s="36">
        <f t="shared" si="11"/>
        <v>0</v>
      </c>
      <c r="N41" s="35">
        <f t="shared" si="12"/>
        <v>-144</v>
      </c>
      <c r="P41" s="25"/>
      <c r="R41" s="13">
        <f t="shared" si="6"/>
        <v>124</v>
      </c>
    </row>
    <row r="42" spans="1:18" ht="19.5">
      <c r="A42" s="26"/>
      <c r="B42" s="23"/>
      <c r="C42" s="15"/>
      <c r="D42" s="24"/>
      <c r="E42" s="14"/>
      <c r="F42" s="14"/>
      <c r="G42" s="15">
        <f t="shared" si="7"/>
        <v>0</v>
      </c>
      <c r="H42" s="47">
        <f t="shared" si="8"/>
        <v>0</v>
      </c>
      <c r="I42" s="14"/>
      <c r="J42" s="15"/>
      <c r="K42" s="15">
        <f t="shared" si="9"/>
        <v>0</v>
      </c>
      <c r="L42" s="48">
        <f t="shared" si="10"/>
        <v>0</v>
      </c>
      <c r="M42" s="36">
        <f t="shared" si="11"/>
        <v>0</v>
      </c>
      <c r="N42" s="35">
        <f t="shared" si="12"/>
        <v>-144</v>
      </c>
      <c r="P42" s="25"/>
      <c r="R42" s="13">
        <f t="shared" si="6"/>
        <v>124</v>
      </c>
    </row>
    <row r="43" spans="1:18" ht="19.5">
      <c r="A43" s="26"/>
      <c r="B43" s="23"/>
      <c r="C43" s="15"/>
      <c r="D43" s="24"/>
      <c r="E43" s="14"/>
      <c r="F43" s="14"/>
      <c r="G43" s="15">
        <f t="shared" si="7"/>
        <v>0</v>
      </c>
      <c r="H43" s="47">
        <f t="shared" si="8"/>
        <v>0</v>
      </c>
      <c r="I43" s="14"/>
      <c r="J43" s="15"/>
      <c r="K43" s="15">
        <f t="shared" si="9"/>
        <v>0</v>
      </c>
      <c r="L43" s="48">
        <f t="shared" si="10"/>
        <v>0</v>
      </c>
      <c r="M43" s="36">
        <f t="shared" si="11"/>
        <v>0</v>
      </c>
      <c r="N43" s="35">
        <f t="shared" si="12"/>
        <v>-144</v>
      </c>
      <c r="P43" s="25"/>
      <c r="R43" s="13">
        <f t="shared" si="6"/>
        <v>124</v>
      </c>
    </row>
    <row r="44" spans="1:18" ht="19.5">
      <c r="A44" s="26"/>
      <c r="B44" s="23"/>
      <c r="C44" s="15"/>
      <c r="D44" s="24"/>
      <c r="E44" s="14"/>
      <c r="F44" s="14"/>
      <c r="G44" s="15">
        <f t="shared" si="7"/>
        <v>0</v>
      </c>
      <c r="H44" s="47">
        <f t="shared" si="8"/>
        <v>0</v>
      </c>
      <c r="I44" s="14"/>
      <c r="J44" s="15"/>
      <c r="K44" s="15">
        <f t="shared" si="9"/>
        <v>0</v>
      </c>
      <c r="L44" s="48">
        <f t="shared" si="10"/>
        <v>0</v>
      </c>
      <c r="M44" s="36">
        <f t="shared" si="11"/>
        <v>0</v>
      </c>
      <c r="N44" s="35">
        <f t="shared" si="12"/>
        <v>-144</v>
      </c>
      <c r="P44" s="25"/>
      <c r="R44" s="13">
        <f t="shared" si="6"/>
        <v>124</v>
      </c>
    </row>
    <row r="45" spans="1:18" ht="19.5">
      <c r="A45" s="26"/>
      <c r="B45" s="23"/>
      <c r="C45" s="15"/>
      <c r="D45" s="24"/>
      <c r="E45" s="14"/>
      <c r="F45" s="14"/>
      <c r="G45" s="15">
        <f t="shared" si="7"/>
        <v>0</v>
      </c>
      <c r="H45" s="47">
        <f t="shared" si="8"/>
        <v>0</v>
      </c>
      <c r="I45" s="14"/>
      <c r="J45" s="15"/>
      <c r="K45" s="15">
        <f t="shared" si="9"/>
        <v>0</v>
      </c>
      <c r="L45" s="48">
        <f t="shared" si="10"/>
        <v>0</v>
      </c>
      <c r="M45" s="36">
        <f t="shared" si="11"/>
        <v>0</v>
      </c>
      <c r="N45" s="35">
        <f t="shared" si="12"/>
        <v>-144</v>
      </c>
      <c r="P45" s="25"/>
      <c r="R45" s="13">
        <f t="shared" si="6"/>
        <v>124</v>
      </c>
    </row>
    <row r="46" spans="1:18" ht="19.5">
      <c r="A46" s="26"/>
      <c r="B46" s="23"/>
      <c r="C46" s="15"/>
      <c r="D46" s="24"/>
      <c r="E46" s="14"/>
      <c r="F46" s="14"/>
      <c r="G46" s="15">
        <f t="shared" si="7"/>
        <v>0</v>
      </c>
      <c r="H46" s="47">
        <f t="shared" si="8"/>
        <v>0</v>
      </c>
      <c r="I46" s="14"/>
      <c r="J46" s="15"/>
      <c r="K46" s="15">
        <f t="shared" si="9"/>
        <v>0</v>
      </c>
      <c r="L46" s="48">
        <f t="shared" si="10"/>
        <v>0</v>
      </c>
      <c r="M46" s="36">
        <f t="shared" si="11"/>
        <v>0</v>
      </c>
      <c r="N46" s="35">
        <f t="shared" si="12"/>
        <v>-144</v>
      </c>
      <c r="P46" s="25"/>
      <c r="R46" s="13">
        <f t="shared" si="6"/>
        <v>124</v>
      </c>
    </row>
    <row r="47" spans="1:18" ht="19.5">
      <c r="A47" s="26"/>
      <c r="B47" s="23"/>
      <c r="C47" s="15"/>
      <c r="D47" s="24"/>
      <c r="E47" s="14"/>
      <c r="F47" s="14"/>
      <c r="G47" s="15">
        <f t="shared" si="7"/>
        <v>0</v>
      </c>
      <c r="H47" s="47">
        <f t="shared" si="8"/>
        <v>0</v>
      </c>
      <c r="I47" s="14"/>
      <c r="J47" s="15"/>
      <c r="K47" s="15">
        <f t="shared" si="9"/>
        <v>0</v>
      </c>
      <c r="L47" s="48">
        <f t="shared" si="10"/>
        <v>0</v>
      </c>
      <c r="M47" s="36">
        <f t="shared" si="11"/>
        <v>0</v>
      </c>
      <c r="N47" s="35">
        <f t="shared" si="12"/>
        <v>-144</v>
      </c>
      <c r="P47" s="25"/>
      <c r="R47" s="13">
        <f t="shared" si="6"/>
        <v>124</v>
      </c>
    </row>
    <row r="48" spans="1:18" ht="19.5">
      <c r="A48" s="26"/>
      <c r="B48" s="23"/>
      <c r="C48" s="15"/>
      <c r="D48" s="24"/>
      <c r="E48" s="14"/>
      <c r="F48" s="14"/>
      <c r="G48" s="15">
        <f t="shared" si="7"/>
        <v>0</v>
      </c>
      <c r="H48" s="47">
        <f t="shared" si="8"/>
        <v>0</v>
      </c>
      <c r="I48" s="14"/>
      <c r="J48" s="15"/>
      <c r="K48" s="15">
        <f t="shared" si="9"/>
        <v>0</v>
      </c>
      <c r="L48" s="48">
        <f t="shared" si="10"/>
        <v>0</v>
      </c>
      <c r="M48" s="36">
        <f t="shared" si="11"/>
        <v>0</v>
      </c>
      <c r="N48" s="35">
        <f t="shared" si="12"/>
        <v>-144</v>
      </c>
      <c r="P48" s="25"/>
      <c r="R48" s="13">
        <f t="shared" si="6"/>
        <v>124</v>
      </c>
    </row>
    <row r="49" spans="1:18" ht="19.5">
      <c r="A49" s="26"/>
      <c r="B49" s="23"/>
      <c r="C49" s="15"/>
      <c r="D49" s="24"/>
      <c r="E49" s="14"/>
      <c r="F49" s="14"/>
      <c r="G49" s="15">
        <f t="shared" si="7"/>
        <v>0</v>
      </c>
      <c r="H49" s="47">
        <f t="shared" si="8"/>
        <v>0</v>
      </c>
      <c r="I49" s="14"/>
      <c r="J49" s="15"/>
      <c r="K49" s="15">
        <f t="shared" si="9"/>
        <v>0</v>
      </c>
      <c r="L49" s="48">
        <f t="shared" si="10"/>
        <v>0</v>
      </c>
      <c r="M49" s="36">
        <f t="shared" si="11"/>
        <v>0</v>
      </c>
      <c r="N49" s="35">
        <f t="shared" si="12"/>
        <v>-144</v>
      </c>
      <c r="P49" s="25"/>
      <c r="R49" s="13">
        <f t="shared" si="6"/>
        <v>124</v>
      </c>
    </row>
    <row r="50" spans="1:18" ht="19.5">
      <c r="A50" s="26"/>
      <c r="B50" s="23"/>
      <c r="C50" s="15"/>
      <c r="D50" s="24"/>
      <c r="E50" s="14"/>
      <c r="F50" s="14"/>
      <c r="G50" s="15">
        <f t="shared" si="7"/>
        <v>0</v>
      </c>
      <c r="H50" s="47">
        <f t="shared" si="8"/>
        <v>0</v>
      </c>
      <c r="I50" s="14"/>
      <c r="J50" s="15"/>
      <c r="K50" s="15">
        <f t="shared" si="9"/>
        <v>0</v>
      </c>
      <c r="L50" s="48">
        <f t="shared" si="10"/>
        <v>0</v>
      </c>
      <c r="M50" s="36">
        <f t="shared" si="11"/>
        <v>0</v>
      </c>
      <c r="N50" s="35">
        <f t="shared" si="12"/>
        <v>-144</v>
      </c>
      <c r="P50" s="25"/>
      <c r="R50" s="13">
        <f t="shared" si="6"/>
        <v>124</v>
      </c>
    </row>
    <row r="51" spans="1:18" ht="19.5">
      <c r="A51" s="26"/>
      <c r="B51" s="23"/>
      <c r="C51" s="15"/>
      <c r="D51" s="24"/>
      <c r="E51" s="14"/>
      <c r="F51" s="14"/>
      <c r="G51" s="15">
        <f t="shared" si="7"/>
        <v>0</v>
      </c>
      <c r="H51" s="47">
        <f t="shared" si="8"/>
        <v>0</v>
      </c>
      <c r="I51" s="14"/>
      <c r="J51" s="15"/>
      <c r="K51" s="15">
        <f t="shared" si="9"/>
        <v>0</v>
      </c>
      <c r="L51" s="48">
        <f t="shared" si="10"/>
        <v>0</v>
      </c>
      <c r="M51" s="36">
        <f t="shared" si="11"/>
        <v>0</v>
      </c>
      <c r="N51" s="35">
        <f t="shared" si="12"/>
        <v>-144</v>
      </c>
      <c r="P51" s="25"/>
      <c r="R51" s="13">
        <f t="shared" si="6"/>
        <v>124</v>
      </c>
    </row>
    <row r="52" spans="1:18" ht="19.5">
      <c r="A52" s="26"/>
      <c r="B52" s="23"/>
      <c r="C52" s="15"/>
      <c r="D52" s="24"/>
      <c r="E52" s="14"/>
      <c r="F52" s="14"/>
      <c r="G52" s="15">
        <f t="shared" si="7"/>
        <v>0</v>
      </c>
      <c r="H52" s="47">
        <f t="shared" si="8"/>
        <v>0</v>
      </c>
      <c r="I52" s="14"/>
      <c r="J52" s="15"/>
      <c r="K52" s="15">
        <f t="shared" si="9"/>
        <v>0</v>
      </c>
      <c r="L52" s="48">
        <f t="shared" si="10"/>
        <v>0</v>
      </c>
      <c r="M52" s="36">
        <f t="shared" si="11"/>
        <v>0</v>
      </c>
      <c r="N52" s="35">
        <f t="shared" si="12"/>
        <v>-144</v>
      </c>
      <c r="P52" s="25"/>
      <c r="R52" s="13">
        <f t="shared" si="6"/>
        <v>124</v>
      </c>
    </row>
    <row r="53" spans="1:18" ht="19.5">
      <c r="A53" s="26"/>
      <c r="B53" s="23"/>
      <c r="C53" s="15"/>
      <c r="D53" s="24"/>
      <c r="E53" s="14"/>
      <c r="F53" s="14"/>
      <c r="G53" s="15">
        <f t="shared" si="7"/>
        <v>0</v>
      </c>
      <c r="H53" s="47">
        <f t="shared" si="8"/>
        <v>0</v>
      </c>
      <c r="I53" s="14"/>
      <c r="J53" s="15"/>
      <c r="K53" s="15">
        <f t="shared" si="9"/>
        <v>0</v>
      </c>
      <c r="L53" s="48">
        <f t="shared" si="10"/>
        <v>0</v>
      </c>
      <c r="M53" s="36">
        <f t="shared" si="11"/>
        <v>0</v>
      </c>
      <c r="N53" s="35">
        <f t="shared" si="12"/>
        <v>-144</v>
      </c>
      <c r="P53" s="25"/>
      <c r="R53" s="13">
        <f t="shared" si="6"/>
        <v>124</v>
      </c>
    </row>
    <row r="54" spans="1:18" ht="19.5">
      <c r="A54" s="26"/>
      <c r="B54" s="23"/>
      <c r="C54" s="15"/>
      <c r="D54" s="24"/>
      <c r="E54" s="14"/>
      <c r="F54" s="14"/>
      <c r="G54" s="15">
        <f t="shared" si="7"/>
        <v>0</v>
      </c>
      <c r="H54" s="47">
        <f t="shared" si="8"/>
        <v>0</v>
      </c>
      <c r="I54" s="14"/>
      <c r="J54" s="15"/>
      <c r="K54" s="15">
        <f t="shared" si="9"/>
        <v>0</v>
      </c>
      <c r="L54" s="48">
        <f t="shared" si="10"/>
        <v>0</v>
      </c>
      <c r="M54" s="36">
        <f t="shared" si="11"/>
        <v>0</v>
      </c>
      <c r="N54" s="35">
        <f t="shared" si="12"/>
        <v>-144</v>
      </c>
      <c r="P54" s="25"/>
      <c r="R54" s="13">
        <f t="shared" si="6"/>
        <v>124</v>
      </c>
    </row>
    <row r="55" spans="1:18" ht="19.5">
      <c r="A55" s="26"/>
      <c r="B55" s="23"/>
      <c r="C55" s="15"/>
      <c r="D55" s="24"/>
      <c r="E55" s="14"/>
      <c r="F55" s="14"/>
      <c r="G55" s="15">
        <f t="shared" si="7"/>
        <v>0</v>
      </c>
      <c r="H55" s="47">
        <f t="shared" si="8"/>
        <v>0</v>
      </c>
      <c r="I55" s="14"/>
      <c r="J55" s="15"/>
      <c r="K55" s="15">
        <f t="shared" si="9"/>
        <v>0</v>
      </c>
      <c r="L55" s="48">
        <f t="shared" si="10"/>
        <v>0</v>
      </c>
      <c r="M55" s="36">
        <f t="shared" si="11"/>
        <v>0</v>
      </c>
      <c r="N55" s="35">
        <f t="shared" si="12"/>
        <v>-144</v>
      </c>
      <c r="P55" s="25"/>
      <c r="R55" s="13">
        <f t="shared" si="6"/>
        <v>124</v>
      </c>
    </row>
    <row r="56" spans="1:18" ht="19.5">
      <c r="A56" s="26"/>
      <c r="B56" s="23"/>
      <c r="C56" s="15"/>
      <c r="D56" s="24"/>
      <c r="E56" s="14"/>
      <c r="F56" s="14"/>
      <c r="G56" s="15">
        <f t="shared" si="7"/>
        <v>0</v>
      </c>
      <c r="H56" s="47">
        <f t="shared" si="8"/>
        <v>0</v>
      </c>
      <c r="I56" s="14"/>
      <c r="J56" s="15"/>
      <c r="K56" s="15">
        <f t="shared" si="9"/>
        <v>0</v>
      </c>
      <c r="L56" s="48">
        <f t="shared" si="10"/>
        <v>0</v>
      </c>
      <c r="M56" s="36">
        <f t="shared" si="11"/>
        <v>0</v>
      </c>
      <c r="N56" s="35">
        <f t="shared" si="12"/>
        <v>-144</v>
      </c>
      <c r="P56" s="25"/>
      <c r="R56" s="13">
        <f t="shared" si="6"/>
        <v>124</v>
      </c>
    </row>
    <row r="57" spans="1:18" ht="19.5">
      <c r="A57" s="26"/>
      <c r="B57" s="23"/>
      <c r="C57" s="15"/>
      <c r="D57" s="24"/>
      <c r="E57" s="14"/>
      <c r="F57" s="14"/>
      <c r="G57" s="15">
        <f t="shared" si="7"/>
        <v>0</v>
      </c>
      <c r="H57" s="47">
        <f t="shared" si="8"/>
        <v>0</v>
      </c>
      <c r="I57" s="14"/>
      <c r="J57" s="15"/>
      <c r="K57" s="15">
        <f t="shared" si="9"/>
        <v>0</v>
      </c>
      <c r="L57" s="48">
        <f t="shared" si="10"/>
        <v>0</v>
      </c>
      <c r="M57" s="36">
        <f t="shared" si="11"/>
        <v>0</v>
      </c>
      <c r="N57" s="35">
        <f t="shared" si="12"/>
        <v>-144</v>
      </c>
      <c r="P57" s="25"/>
      <c r="R57" s="13">
        <f t="shared" si="6"/>
        <v>124</v>
      </c>
    </row>
    <row r="58" spans="1:18" ht="19.5">
      <c r="A58" s="26"/>
      <c r="B58" s="23"/>
      <c r="C58" s="15"/>
      <c r="D58" s="24"/>
      <c r="E58" s="14"/>
      <c r="F58" s="14"/>
      <c r="G58" s="15">
        <f t="shared" si="7"/>
        <v>0</v>
      </c>
      <c r="H58" s="47">
        <f t="shared" si="8"/>
        <v>0</v>
      </c>
      <c r="I58" s="14"/>
      <c r="J58" s="15"/>
      <c r="K58" s="15">
        <f t="shared" si="9"/>
        <v>0</v>
      </c>
      <c r="L58" s="48">
        <f t="shared" si="10"/>
        <v>0</v>
      </c>
      <c r="M58" s="36">
        <f t="shared" si="11"/>
        <v>0</v>
      </c>
      <c r="N58" s="35">
        <f t="shared" si="12"/>
        <v>-144</v>
      </c>
      <c r="P58" s="25"/>
      <c r="R58" s="13">
        <f t="shared" si="6"/>
        <v>124</v>
      </c>
    </row>
    <row r="59" spans="1:18" ht="19.5">
      <c r="A59" s="26"/>
      <c r="B59" s="23"/>
      <c r="C59" s="15"/>
      <c r="D59" s="24"/>
      <c r="E59" s="14"/>
      <c r="F59" s="14"/>
      <c r="G59" s="15">
        <f t="shared" si="7"/>
        <v>0</v>
      </c>
      <c r="H59" s="47">
        <f t="shared" si="8"/>
        <v>0</v>
      </c>
      <c r="I59" s="14"/>
      <c r="J59" s="15"/>
      <c r="K59" s="15">
        <f t="shared" si="9"/>
        <v>0</v>
      </c>
      <c r="L59" s="48">
        <f t="shared" si="10"/>
        <v>0</v>
      </c>
      <c r="M59" s="36">
        <f t="shared" si="11"/>
        <v>0</v>
      </c>
      <c r="N59" s="35">
        <f t="shared" si="12"/>
        <v>-144</v>
      </c>
      <c r="P59" s="25"/>
      <c r="R59" s="13">
        <f t="shared" si="6"/>
        <v>124</v>
      </c>
    </row>
    <row r="60" spans="1:18" ht="19.5">
      <c r="A60" s="26"/>
      <c r="B60" s="23"/>
      <c r="C60" s="15"/>
      <c r="D60" s="24"/>
      <c r="E60" s="14"/>
      <c r="F60" s="14"/>
      <c r="G60" s="15">
        <f t="shared" si="7"/>
        <v>0</v>
      </c>
      <c r="H60" s="47">
        <f t="shared" si="8"/>
        <v>0</v>
      </c>
      <c r="I60" s="14"/>
      <c r="J60" s="15"/>
      <c r="K60" s="15">
        <f t="shared" si="9"/>
        <v>0</v>
      </c>
      <c r="L60" s="48">
        <f t="shared" si="10"/>
        <v>0</v>
      </c>
      <c r="M60" s="36">
        <f t="shared" si="11"/>
        <v>0</v>
      </c>
      <c r="N60" s="35">
        <f t="shared" si="12"/>
        <v>-144</v>
      </c>
      <c r="P60" s="25"/>
      <c r="R60" s="13">
        <f t="shared" si="6"/>
        <v>124</v>
      </c>
    </row>
    <row r="61" spans="1:18" ht="19.5">
      <c r="A61" s="26"/>
      <c r="B61" s="23"/>
      <c r="C61" s="15"/>
      <c r="D61" s="24"/>
      <c r="E61" s="14"/>
      <c r="F61" s="14"/>
      <c r="G61" s="15">
        <f t="shared" si="7"/>
        <v>0</v>
      </c>
      <c r="H61" s="47">
        <f t="shared" si="8"/>
        <v>0</v>
      </c>
      <c r="I61" s="14"/>
      <c r="J61" s="15"/>
      <c r="K61" s="15">
        <f t="shared" si="9"/>
        <v>0</v>
      </c>
      <c r="L61" s="48">
        <f t="shared" si="10"/>
        <v>0</v>
      </c>
      <c r="M61" s="36">
        <f t="shared" si="11"/>
        <v>0</v>
      </c>
      <c r="N61" s="35">
        <f t="shared" si="12"/>
        <v>-144</v>
      </c>
      <c r="P61" s="25"/>
      <c r="R61" s="13">
        <f t="shared" si="6"/>
        <v>124</v>
      </c>
    </row>
    <row r="62" spans="1:18" ht="19.5">
      <c r="A62" s="26"/>
      <c r="B62" s="23"/>
      <c r="C62" s="15"/>
      <c r="D62" s="24"/>
      <c r="E62" s="14"/>
      <c r="F62" s="14"/>
      <c r="G62" s="15">
        <f t="shared" si="7"/>
        <v>0</v>
      </c>
      <c r="H62" s="47">
        <f t="shared" si="8"/>
        <v>0</v>
      </c>
      <c r="I62" s="14"/>
      <c r="J62" s="15"/>
      <c r="K62" s="15">
        <f t="shared" si="9"/>
        <v>0</v>
      </c>
      <c r="L62" s="48">
        <f t="shared" si="10"/>
        <v>0</v>
      </c>
      <c r="M62" s="36">
        <f t="shared" si="11"/>
        <v>0</v>
      </c>
      <c r="N62" s="35">
        <f t="shared" si="12"/>
        <v>-144</v>
      </c>
      <c r="P62" s="25"/>
      <c r="R62" s="13">
        <f t="shared" si="6"/>
        <v>124</v>
      </c>
    </row>
    <row r="63" spans="1:18" ht="19.5">
      <c r="A63" s="26"/>
      <c r="B63" s="23"/>
      <c r="C63" s="15"/>
      <c r="D63" s="24"/>
      <c r="E63" s="14"/>
      <c r="F63" s="14"/>
      <c r="G63" s="15">
        <f t="shared" si="7"/>
        <v>0</v>
      </c>
      <c r="H63" s="47">
        <f t="shared" si="8"/>
        <v>0</v>
      </c>
      <c r="I63" s="14"/>
      <c r="J63" s="15"/>
      <c r="K63" s="15">
        <f t="shared" si="9"/>
        <v>0</v>
      </c>
      <c r="L63" s="48">
        <f t="shared" si="10"/>
        <v>0</v>
      </c>
      <c r="M63" s="36">
        <f t="shared" si="11"/>
        <v>0</v>
      </c>
      <c r="N63" s="35">
        <f t="shared" si="12"/>
        <v>-144</v>
      </c>
      <c r="P63" s="25"/>
      <c r="R63" s="13">
        <f t="shared" si="6"/>
        <v>124</v>
      </c>
    </row>
    <row r="64" spans="1:18" ht="19.5">
      <c r="A64" s="26"/>
      <c r="B64" s="23"/>
      <c r="C64" s="15"/>
      <c r="D64" s="24"/>
      <c r="E64" s="14"/>
      <c r="F64" s="14"/>
      <c r="G64" s="15">
        <f t="shared" si="7"/>
        <v>0</v>
      </c>
      <c r="H64" s="47">
        <f t="shared" si="8"/>
        <v>0</v>
      </c>
      <c r="I64" s="14"/>
      <c r="J64" s="15"/>
      <c r="K64" s="15">
        <f t="shared" si="9"/>
        <v>0</v>
      </c>
      <c r="L64" s="48">
        <f t="shared" si="10"/>
        <v>0</v>
      </c>
      <c r="M64" s="36">
        <f t="shared" si="11"/>
        <v>0</v>
      </c>
      <c r="N64" s="35">
        <f t="shared" si="12"/>
        <v>-144</v>
      </c>
      <c r="P64" s="25"/>
      <c r="R64" s="13">
        <f t="shared" si="6"/>
        <v>124</v>
      </c>
    </row>
    <row r="65" spans="1:18" ht="19.5">
      <c r="A65" s="26"/>
      <c r="B65" s="23"/>
      <c r="C65" s="15"/>
      <c r="D65" s="24"/>
      <c r="E65" s="14"/>
      <c r="F65" s="14"/>
      <c r="G65" s="15">
        <f t="shared" si="7"/>
        <v>0</v>
      </c>
      <c r="H65" s="47">
        <f t="shared" si="8"/>
        <v>0</v>
      </c>
      <c r="I65" s="14"/>
      <c r="J65" s="15"/>
      <c r="K65" s="15">
        <f t="shared" si="9"/>
        <v>0</v>
      </c>
      <c r="L65" s="48">
        <f t="shared" si="10"/>
        <v>0</v>
      </c>
      <c r="M65" s="36">
        <f t="shared" si="11"/>
        <v>0</v>
      </c>
      <c r="N65" s="35">
        <f t="shared" si="12"/>
        <v>-144</v>
      </c>
      <c r="P65" s="25"/>
      <c r="R65" s="13">
        <f t="shared" si="6"/>
        <v>124</v>
      </c>
    </row>
    <row r="66" spans="1:18" ht="19.5">
      <c r="A66" s="26"/>
      <c r="B66" s="23"/>
      <c r="C66" s="15"/>
      <c r="D66" s="24"/>
      <c r="E66" s="14"/>
      <c r="F66" s="14"/>
      <c r="G66" s="15">
        <f t="shared" si="7"/>
        <v>0</v>
      </c>
      <c r="H66" s="47">
        <f t="shared" si="8"/>
        <v>0</v>
      </c>
      <c r="I66" s="14"/>
      <c r="J66" s="15"/>
      <c r="K66" s="15">
        <f t="shared" si="9"/>
        <v>0</v>
      </c>
      <c r="L66" s="48">
        <f t="shared" si="10"/>
        <v>0</v>
      </c>
      <c r="M66" s="36">
        <f t="shared" si="11"/>
        <v>0</v>
      </c>
      <c r="N66" s="35">
        <f t="shared" si="12"/>
        <v>-144</v>
      </c>
      <c r="P66" s="25"/>
      <c r="R66" s="13">
        <f t="shared" si="6"/>
        <v>124</v>
      </c>
    </row>
    <row r="67" spans="1:18" ht="19.5">
      <c r="A67" s="26"/>
      <c r="B67" s="23"/>
      <c r="C67" s="15"/>
      <c r="D67" s="24"/>
      <c r="E67" s="14"/>
      <c r="F67" s="14"/>
      <c r="G67" s="15">
        <f t="shared" si="7"/>
        <v>0</v>
      </c>
      <c r="H67" s="47">
        <f t="shared" si="8"/>
        <v>0</v>
      </c>
      <c r="I67" s="14"/>
      <c r="J67" s="15"/>
      <c r="K67" s="15">
        <f t="shared" si="9"/>
        <v>0</v>
      </c>
      <c r="L67" s="48">
        <f t="shared" si="10"/>
        <v>0</v>
      </c>
      <c r="M67" s="36">
        <f t="shared" si="11"/>
        <v>0</v>
      </c>
      <c r="N67" s="35">
        <f t="shared" si="12"/>
        <v>-144</v>
      </c>
      <c r="P67" s="25"/>
      <c r="R67" s="13">
        <f t="shared" si="6"/>
        <v>124</v>
      </c>
    </row>
    <row r="68" spans="1:18" ht="19.5">
      <c r="A68" s="26"/>
      <c r="B68" s="23"/>
      <c r="C68" s="15"/>
      <c r="D68" s="24"/>
      <c r="E68" s="14"/>
      <c r="F68" s="14"/>
      <c r="G68" s="15">
        <f t="shared" si="7"/>
        <v>0</v>
      </c>
      <c r="H68" s="47">
        <f t="shared" si="8"/>
        <v>0</v>
      </c>
      <c r="I68" s="14"/>
      <c r="J68" s="15"/>
      <c r="K68" s="15">
        <f t="shared" si="9"/>
        <v>0</v>
      </c>
      <c r="L68" s="48">
        <f t="shared" si="10"/>
        <v>0</v>
      </c>
      <c r="M68" s="36">
        <f t="shared" si="11"/>
        <v>0</v>
      </c>
      <c r="N68" s="35">
        <f t="shared" si="12"/>
        <v>-144</v>
      </c>
      <c r="P68" s="25"/>
      <c r="R68" s="13">
        <f t="shared" si="6"/>
        <v>124</v>
      </c>
    </row>
    <row r="69" spans="1:18" ht="19.5">
      <c r="A69" s="26"/>
      <c r="B69" s="23"/>
      <c r="C69" s="15"/>
      <c r="D69" s="24"/>
      <c r="E69" s="14"/>
      <c r="F69" s="14"/>
      <c r="G69" s="15">
        <f t="shared" si="7"/>
        <v>0</v>
      </c>
      <c r="H69" s="47">
        <f t="shared" si="8"/>
        <v>0</v>
      </c>
      <c r="I69" s="14"/>
      <c r="J69" s="15"/>
      <c r="K69" s="15">
        <f t="shared" si="9"/>
        <v>0</v>
      </c>
      <c r="L69" s="48">
        <f t="shared" si="10"/>
        <v>0</v>
      </c>
      <c r="M69" s="36">
        <f t="shared" si="11"/>
        <v>0</v>
      </c>
      <c r="N69" s="35">
        <f t="shared" si="12"/>
        <v>-144</v>
      </c>
      <c r="P69" s="25"/>
      <c r="R69" s="13">
        <f t="shared" si="6"/>
        <v>124</v>
      </c>
    </row>
    <row r="70" spans="1:18" ht="19.5">
      <c r="A70" s="26"/>
      <c r="B70" s="23"/>
      <c r="C70" s="15"/>
      <c r="D70" s="24"/>
      <c r="E70" s="14"/>
      <c r="F70" s="14"/>
      <c r="G70" s="15">
        <f t="shared" si="7"/>
        <v>0</v>
      </c>
      <c r="H70" s="47">
        <f t="shared" si="8"/>
        <v>0</v>
      </c>
      <c r="I70" s="14"/>
      <c r="J70" s="15"/>
      <c r="K70" s="15">
        <f t="shared" si="9"/>
        <v>0</v>
      </c>
      <c r="L70" s="48">
        <f t="shared" si="10"/>
        <v>0</v>
      </c>
      <c r="M70" s="36">
        <f t="shared" si="11"/>
        <v>0</v>
      </c>
      <c r="N70" s="35">
        <f t="shared" si="12"/>
        <v>-144</v>
      </c>
      <c r="P70" s="25"/>
      <c r="R70" s="13">
        <f t="shared" si="6"/>
        <v>124</v>
      </c>
    </row>
    <row r="71" spans="1:18" ht="19.5">
      <c r="A71" s="26"/>
      <c r="B71" s="23"/>
      <c r="C71" s="15"/>
      <c r="D71" s="24"/>
      <c r="E71" s="14"/>
      <c r="F71" s="14"/>
      <c r="G71" s="15">
        <f t="shared" si="7"/>
        <v>0</v>
      </c>
      <c r="H71" s="47">
        <f t="shared" si="8"/>
        <v>0</v>
      </c>
      <c r="I71" s="14"/>
      <c r="J71" s="15"/>
      <c r="K71" s="15">
        <f t="shared" si="9"/>
        <v>0</v>
      </c>
      <c r="L71" s="48">
        <f t="shared" si="10"/>
        <v>0</v>
      </c>
      <c r="M71" s="36">
        <f t="shared" si="11"/>
        <v>0</v>
      </c>
      <c r="N71" s="35">
        <f t="shared" si="12"/>
        <v>-144</v>
      </c>
      <c r="P71" s="25"/>
      <c r="R71" s="13">
        <f t="shared" si="6"/>
        <v>124</v>
      </c>
    </row>
    <row r="72" spans="1:18" ht="19.5">
      <c r="A72" s="26"/>
      <c r="B72" s="23"/>
      <c r="C72" s="15"/>
      <c r="D72" s="24"/>
      <c r="E72" s="14"/>
      <c r="F72" s="14"/>
      <c r="G72" s="15">
        <f t="shared" si="7"/>
        <v>0</v>
      </c>
      <c r="H72" s="47">
        <f t="shared" si="8"/>
        <v>0</v>
      </c>
      <c r="I72" s="14"/>
      <c r="J72" s="15"/>
      <c r="K72" s="15">
        <f t="shared" si="9"/>
        <v>0</v>
      </c>
      <c r="L72" s="48">
        <f t="shared" si="10"/>
        <v>0</v>
      </c>
      <c r="M72" s="36">
        <f t="shared" si="11"/>
        <v>0</v>
      </c>
      <c r="N72" s="35">
        <f t="shared" si="12"/>
        <v>-144</v>
      </c>
      <c r="P72" s="25"/>
      <c r="R72" s="13">
        <f t="shared" si="6"/>
        <v>124</v>
      </c>
    </row>
    <row r="73" spans="1:18" ht="19.5">
      <c r="A73" s="26"/>
      <c r="B73" s="23"/>
      <c r="C73" s="15"/>
      <c r="D73" s="24"/>
      <c r="E73" s="14"/>
      <c r="F73" s="14"/>
      <c r="G73" s="15">
        <f t="shared" si="7"/>
        <v>0</v>
      </c>
      <c r="H73" s="47">
        <f t="shared" si="8"/>
        <v>0</v>
      </c>
      <c r="I73" s="14"/>
      <c r="J73" s="15"/>
      <c r="K73" s="15">
        <f t="shared" si="9"/>
        <v>0</v>
      </c>
      <c r="L73" s="48">
        <f t="shared" si="10"/>
        <v>0</v>
      </c>
      <c r="M73" s="36">
        <f t="shared" si="11"/>
        <v>0</v>
      </c>
      <c r="N73" s="35">
        <f t="shared" si="12"/>
        <v>-144</v>
      </c>
      <c r="P73" s="25"/>
      <c r="R73" s="13">
        <f t="shared" si="6"/>
        <v>124</v>
      </c>
    </row>
    <row r="74" spans="1:18" ht="19.5">
      <c r="A74" s="26"/>
      <c r="B74" s="23"/>
      <c r="C74" s="15"/>
      <c r="D74" s="24"/>
      <c r="E74" s="14"/>
      <c r="F74" s="14"/>
      <c r="G74" s="15">
        <f t="shared" si="7"/>
        <v>0</v>
      </c>
      <c r="H74" s="47">
        <f t="shared" si="8"/>
        <v>0</v>
      </c>
      <c r="I74" s="14"/>
      <c r="J74" s="15"/>
      <c r="K74" s="15">
        <f t="shared" si="9"/>
        <v>0</v>
      </c>
      <c r="L74" s="48">
        <f t="shared" si="10"/>
        <v>0</v>
      </c>
      <c r="M74" s="36">
        <f t="shared" si="11"/>
        <v>0</v>
      </c>
      <c r="N74" s="35">
        <f t="shared" si="12"/>
        <v>-144</v>
      </c>
      <c r="P74" s="25"/>
      <c r="R74" s="13">
        <f t="shared" si="6"/>
        <v>124</v>
      </c>
    </row>
    <row r="75" spans="1:18" ht="19.5">
      <c r="A75" s="26"/>
      <c r="B75" s="23"/>
      <c r="C75" s="15"/>
      <c r="D75" s="24"/>
      <c r="E75" s="14"/>
      <c r="F75" s="14"/>
      <c r="G75" s="15">
        <f t="shared" si="7"/>
        <v>0</v>
      </c>
      <c r="H75" s="47">
        <f t="shared" si="8"/>
        <v>0</v>
      </c>
      <c r="I75" s="14"/>
      <c r="J75" s="15"/>
      <c r="K75" s="15">
        <f t="shared" si="9"/>
        <v>0</v>
      </c>
      <c r="L75" s="48">
        <f t="shared" si="10"/>
        <v>0</v>
      </c>
      <c r="M75" s="36">
        <f t="shared" si="11"/>
        <v>0</v>
      </c>
      <c r="N75" s="35">
        <f t="shared" si="12"/>
        <v>-144</v>
      </c>
      <c r="P75" s="25"/>
      <c r="R75" s="13">
        <f t="shared" si="6"/>
        <v>124</v>
      </c>
    </row>
    <row r="76" spans="1:18" ht="19.5">
      <c r="A76" s="26"/>
      <c r="B76" s="23"/>
      <c r="C76" s="15"/>
      <c r="D76" s="24"/>
      <c r="E76" s="14"/>
      <c r="F76" s="14"/>
      <c r="G76" s="15">
        <f t="shared" si="7"/>
        <v>0</v>
      </c>
      <c r="H76" s="47">
        <f t="shared" si="8"/>
        <v>0</v>
      </c>
      <c r="I76" s="14"/>
      <c r="J76" s="15"/>
      <c r="K76" s="15">
        <f t="shared" si="9"/>
        <v>0</v>
      </c>
      <c r="L76" s="48">
        <f t="shared" si="10"/>
        <v>0</v>
      </c>
      <c r="M76" s="36">
        <f t="shared" si="11"/>
        <v>0</v>
      </c>
      <c r="N76" s="35">
        <f t="shared" si="12"/>
        <v>-144</v>
      </c>
      <c r="P76" s="25"/>
      <c r="R76" s="13">
        <f t="shared" si="6"/>
        <v>124</v>
      </c>
    </row>
    <row r="77" spans="1:18" ht="19.5">
      <c r="A77" s="26"/>
      <c r="B77" s="23"/>
      <c r="C77" s="15"/>
      <c r="D77" s="24"/>
      <c r="E77" s="14"/>
      <c r="F77" s="14"/>
      <c r="G77" s="15">
        <f t="shared" si="7"/>
        <v>0</v>
      </c>
      <c r="H77" s="47">
        <f t="shared" si="8"/>
        <v>0</v>
      </c>
      <c r="I77" s="14"/>
      <c r="J77" s="15"/>
      <c r="K77" s="15">
        <f t="shared" si="9"/>
        <v>0</v>
      </c>
      <c r="L77" s="48">
        <f t="shared" si="10"/>
        <v>0</v>
      </c>
      <c r="M77" s="36">
        <f t="shared" si="11"/>
        <v>0</v>
      </c>
      <c r="N77" s="35">
        <f t="shared" si="12"/>
        <v>-144</v>
      </c>
      <c r="P77" s="25"/>
      <c r="R77" s="13">
        <f t="shared" ref="R77:R140" si="13" xml:space="preserve"> DATEDIF(P77,$R$7,"y")</f>
        <v>124</v>
      </c>
    </row>
    <row r="78" spans="1:18" ht="19.5">
      <c r="A78" s="26"/>
      <c r="B78" s="23"/>
      <c r="C78" s="15"/>
      <c r="D78" s="24"/>
      <c r="E78" s="14"/>
      <c r="F78" s="14"/>
      <c r="G78" s="15">
        <f t="shared" si="7"/>
        <v>0</v>
      </c>
      <c r="H78" s="47">
        <f t="shared" si="8"/>
        <v>0</v>
      </c>
      <c r="I78" s="14"/>
      <c r="J78" s="15"/>
      <c r="K78" s="15">
        <f t="shared" si="9"/>
        <v>0</v>
      </c>
      <c r="L78" s="48">
        <f t="shared" si="10"/>
        <v>0</v>
      </c>
      <c r="M78" s="36">
        <f t="shared" si="11"/>
        <v>0</v>
      </c>
      <c r="N78" s="35">
        <f t="shared" si="12"/>
        <v>-144</v>
      </c>
      <c r="P78" s="25"/>
      <c r="R78" s="13">
        <f t="shared" si="13"/>
        <v>124</v>
      </c>
    </row>
    <row r="79" spans="1:18" ht="19.5">
      <c r="A79" s="26"/>
      <c r="B79" s="23"/>
      <c r="C79" s="15"/>
      <c r="D79" s="24"/>
      <c r="E79" s="14"/>
      <c r="F79" s="14"/>
      <c r="G79" s="15">
        <f t="shared" ref="G79:G142" si="14">SUM(E79+F79)</f>
        <v>0</v>
      </c>
      <c r="H79" s="47">
        <f t="shared" ref="H79:H142" si="15">(G79-D79)</f>
        <v>0</v>
      </c>
      <c r="I79" s="14"/>
      <c r="J79" s="15"/>
      <c r="K79" s="15">
        <f t="shared" ref="K79:K142" si="16">SUM(I79:J79)</f>
        <v>0</v>
      </c>
      <c r="L79" s="48">
        <f t="shared" ref="L79:L142" si="17">(K79-D79)</f>
        <v>0</v>
      </c>
      <c r="M79" s="36">
        <f t="shared" ref="M79:M142" si="18">G79+K79</f>
        <v>0</v>
      </c>
      <c r="N79" s="35">
        <f t="shared" ref="N79:N142" si="19">(M79-144)</f>
        <v>-144</v>
      </c>
      <c r="P79" s="25"/>
      <c r="R79" s="13">
        <f t="shared" si="13"/>
        <v>124</v>
      </c>
    </row>
    <row r="80" spans="1:18" ht="19.5">
      <c r="A80" s="26"/>
      <c r="B80" s="23"/>
      <c r="C80" s="15"/>
      <c r="D80" s="24"/>
      <c r="E80" s="14"/>
      <c r="F80" s="14"/>
      <c r="G80" s="15">
        <f t="shared" si="14"/>
        <v>0</v>
      </c>
      <c r="H80" s="47">
        <f t="shared" si="15"/>
        <v>0</v>
      </c>
      <c r="I80" s="14"/>
      <c r="J80" s="15"/>
      <c r="K80" s="15">
        <f t="shared" si="16"/>
        <v>0</v>
      </c>
      <c r="L80" s="48">
        <f t="shared" si="17"/>
        <v>0</v>
      </c>
      <c r="M80" s="36">
        <f t="shared" si="18"/>
        <v>0</v>
      </c>
      <c r="N80" s="35">
        <f t="shared" si="19"/>
        <v>-144</v>
      </c>
      <c r="P80" s="25"/>
      <c r="R80" s="13">
        <f t="shared" si="13"/>
        <v>124</v>
      </c>
    </row>
    <row r="81" spans="1:18" ht="19.5">
      <c r="A81" s="26"/>
      <c r="B81" s="23"/>
      <c r="C81" s="15"/>
      <c r="D81" s="24"/>
      <c r="E81" s="14"/>
      <c r="F81" s="14"/>
      <c r="G81" s="15">
        <f t="shared" si="14"/>
        <v>0</v>
      </c>
      <c r="H81" s="47">
        <f t="shared" si="15"/>
        <v>0</v>
      </c>
      <c r="I81" s="14"/>
      <c r="J81" s="15"/>
      <c r="K81" s="15">
        <f t="shared" si="16"/>
        <v>0</v>
      </c>
      <c r="L81" s="48">
        <f t="shared" si="17"/>
        <v>0</v>
      </c>
      <c r="M81" s="36">
        <f t="shared" si="18"/>
        <v>0</v>
      </c>
      <c r="N81" s="35">
        <f t="shared" si="19"/>
        <v>-144</v>
      </c>
      <c r="P81" s="25"/>
      <c r="R81" s="13">
        <f t="shared" si="13"/>
        <v>124</v>
      </c>
    </row>
    <row r="82" spans="1:18" ht="19.5">
      <c r="A82" s="26"/>
      <c r="B82" s="23"/>
      <c r="C82" s="15"/>
      <c r="D82" s="24"/>
      <c r="E82" s="14"/>
      <c r="F82" s="14"/>
      <c r="G82" s="15">
        <f t="shared" si="14"/>
        <v>0</v>
      </c>
      <c r="H82" s="47">
        <f t="shared" si="15"/>
        <v>0</v>
      </c>
      <c r="I82" s="14"/>
      <c r="J82" s="15"/>
      <c r="K82" s="15">
        <f t="shared" si="16"/>
        <v>0</v>
      </c>
      <c r="L82" s="48">
        <f t="shared" si="17"/>
        <v>0</v>
      </c>
      <c r="M82" s="36">
        <f t="shared" si="18"/>
        <v>0</v>
      </c>
      <c r="N82" s="35">
        <f t="shared" si="19"/>
        <v>-144</v>
      </c>
      <c r="P82" s="25"/>
      <c r="R82" s="13">
        <f t="shared" si="13"/>
        <v>124</v>
      </c>
    </row>
    <row r="83" spans="1:18" ht="19.5">
      <c r="A83" s="26"/>
      <c r="B83" s="23"/>
      <c r="C83" s="15"/>
      <c r="D83" s="24"/>
      <c r="E83" s="14"/>
      <c r="F83" s="14"/>
      <c r="G83" s="15">
        <f t="shared" si="14"/>
        <v>0</v>
      </c>
      <c r="H83" s="47">
        <f t="shared" si="15"/>
        <v>0</v>
      </c>
      <c r="I83" s="14"/>
      <c r="J83" s="15"/>
      <c r="K83" s="15">
        <f t="shared" si="16"/>
        <v>0</v>
      </c>
      <c r="L83" s="48">
        <f t="shared" si="17"/>
        <v>0</v>
      </c>
      <c r="M83" s="36">
        <f t="shared" si="18"/>
        <v>0</v>
      </c>
      <c r="N83" s="35">
        <f t="shared" si="19"/>
        <v>-144</v>
      </c>
      <c r="P83" s="25"/>
      <c r="R83" s="13">
        <f t="shared" si="13"/>
        <v>124</v>
      </c>
    </row>
    <row r="84" spans="1:18" ht="19.5">
      <c r="A84" s="26"/>
      <c r="B84" s="23"/>
      <c r="C84" s="15"/>
      <c r="D84" s="24"/>
      <c r="E84" s="14"/>
      <c r="F84" s="14"/>
      <c r="G84" s="15">
        <f t="shared" si="14"/>
        <v>0</v>
      </c>
      <c r="H84" s="47">
        <f t="shared" si="15"/>
        <v>0</v>
      </c>
      <c r="I84" s="14"/>
      <c r="J84" s="15"/>
      <c r="K84" s="15">
        <f t="shared" si="16"/>
        <v>0</v>
      </c>
      <c r="L84" s="48">
        <f t="shared" si="17"/>
        <v>0</v>
      </c>
      <c r="M84" s="36">
        <f t="shared" si="18"/>
        <v>0</v>
      </c>
      <c r="N84" s="35">
        <f t="shared" si="19"/>
        <v>-144</v>
      </c>
      <c r="P84" s="25"/>
      <c r="R84" s="13">
        <f t="shared" si="13"/>
        <v>124</v>
      </c>
    </row>
    <row r="85" spans="1:18" ht="19.5">
      <c r="A85" s="26"/>
      <c r="B85" s="23"/>
      <c r="C85" s="15"/>
      <c r="D85" s="24"/>
      <c r="E85" s="14"/>
      <c r="F85" s="14"/>
      <c r="G85" s="15">
        <f t="shared" si="14"/>
        <v>0</v>
      </c>
      <c r="H85" s="47">
        <f t="shared" si="15"/>
        <v>0</v>
      </c>
      <c r="I85" s="14"/>
      <c r="J85" s="15"/>
      <c r="K85" s="15">
        <f t="shared" si="16"/>
        <v>0</v>
      </c>
      <c r="L85" s="48">
        <f t="shared" si="17"/>
        <v>0</v>
      </c>
      <c r="M85" s="36">
        <f t="shared" si="18"/>
        <v>0</v>
      </c>
      <c r="N85" s="35">
        <f t="shared" si="19"/>
        <v>-144</v>
      </c>
      <c r="P85" s="25"/>
      <c r="R85" s="13">
        <f t="shared" si="13"/>
        <v>124</v>
      </c>
    </row>
    <row r="86" spans="1:18" ht="19.5">
      <c r="A86" s="26"/>
      <c r="B86" s="23"/>
      <c r="C86" s="15"/>
      <c r="D86" s="24"/>
      <c r="E86" s="14"/>
      <c r="F86" s="14"/>
      <c r="G86" s="15">
        <f t="shared" si="14"/>
        <v>0</v>
      </c>
      <c r="H86" s="47">
        <f t="shared" si="15"/>
        <v>0</v>
      </c>
      <c r="I86" s="14"/>
      <c r="J86" s="15"/>
      <c r="K86" s="15">
        <f t="shared" si="16"/>
        <v>0</v>
      </c>
      <c r="L86" s="48">
        <f t="shared" si="17"/>
        <v>0</v>
      </c>
      <c r="M86" s="36">
        <f t="shared" si="18"/>
        <v>0</v>
      </c>
      <c r="N86" s="35">
        <f t="shared" si="19"/>
        <v>-144</v>
      </c>
      <c r="P86" s="25"/>
      <c r="R86" s="13">
        <f t="shared" si="13"/>
        <v>124</v>
      </c>
    </row>
    <row r="87" spans="1:18" ht="19.5">
      <c r="A87" s="26"/>
      <c r="B87" s="23"/>
      <c r="C87" s="15"/>
      <c r="D87" s="24"/>
      <c r="E87" s="14"/>
      <c r="F87" s="14"/>
      <c r="G87" s="15">
        <f t="shared" si="14"/>
        <v>0</v>
      </c>
      <c r="H87" s="47">
        <f t="shared" si="15"/>
        <v>0</v>
      </c>
      <c r="I87" s="14"/>
      <c r="J87" s="15"/>
      <c r="K87" s="15">
        <f t="shared" si="16"/>
        <v>0</v>
      </c>
      <c r="L87" s="48">
        <f t="shared" si="17"/>
        <v>0</v>
      </c>
      <c r="M87" s="36">
        <f t="shared" si="18"/>
        <v>0</v>
      </c>
      <c r="N87" s="35">
        <f t="shared" si="19"/>
        <v>-144</v>
      </c>
      <c r="P87" s="25"/>
      <c r="R87" s="13">
        <f t="shared" si="13"/>
        <v>124</v>
      </c>
    </row>
    <row r="88" spans="1:18" ht="19.5">
      <c r="A88" s="26"/>
      <c r="B88" s="23"/>
      <c r="C88" s="15"/>
      <c r="D88" s="24"/>
      <c r="E88" s="14"/>
      <c r="F88" s="14"/>
      <c r="G88" s="15">
        <f t="shared" si="14"/>
        <v>0</v>
      </c>
      <c r="H88" s="47">
        <f t="shared" si="15"/>
        <v>0</v>
      </c>
      <c r="I88" s="14"/>
      <c r="J88" s="15"/>
      <c r="K88" s="15">
        <f t="shared" si="16"/>
        <v>0</v>
      </c>
      <c r="L88" s="48">
        <f t="shared" si="17"/>
        <v>0</v>
      </c>
      <c r="M88" s="36">
        <f t="shared" si="18"/>
        <v>0</v>
      </c>
      <c r="N88" s="35">
        <f t="shared" si="19"/>
        <v>-144</v>
      </c>
      <c r="P88" s="25"/>
      <c r="R88" s="13">
        <f t="shared" si="13"/>
        <v>124</v>
      </c>
    </row>
    <row r="89" spans="1:18" ht="19.5">
      <c r="A89" s="26"/>
      <c r="B89" s="23"/>
      <c r="C89" s="15"/>
      <c r="D89" s="24"/>
      <c r="E89" s="14"/>
      <c r="F89" s="14"/>
      <c r="G89" s="15">
        <f t="shared" si="14"/>
        <v>0</v>
      </c>
      <c r="H89" s="47">
        <f t="shared" si="15"/>
        <v>0</v>
      </c>
      <c r="I89" s="14"/>
      <c r="J89" s="15"/>
      <c r="K89" s="15">
        <f t="shared" si="16"/>
        <v>0</v>
      </c>
      <c r="L89" s="48">
        <f t="shared" si="17"/>
        <v>0</v>
      </c>
      <c r="M89" s="36">
        <f t="shared" si="18"/>
        <v>0</v>
      </c>
      <c r="N89" s="35">
        <f t="shared" si="19"/>
        <v>-144</v>
      </c>
      <c r="P89" s="25"/>
      <c r="R89" s="13">
        <f t="shared" si="13"/>
        <v>124</v>
      </c>
    </row>
    <row r="90" spans="1:18" ht="19.5">
      <c r="A90" s="26"/>
      <c r="B90" s="23"/>
      <c r="C90" s="15"/>
      <c r="D90" s="24"/>
      <c r="E90" s="14"/>
      <c r="F90" s="14"/>
      <c r="G90" s="15">
        <f t="shared" si="14"/>
        <v>0</v>
      </c>
      <c r="H90" s="47">
        <f t="shared" si="15"/>
        <v>0</v>
      </c>
      <c r="I90" s="14"/>
      <c r="J90" s="15"/>
      <c r="K90" s="15">
        <f t="shared" si="16"/>
        <v>0</v>
      </c>
      <c r="L90" s="48">
        <f t="shared" si="17"/>
        <v>0</v>
      </c>
      <c r="M90" s="36">
        <f t="shared" si="18"/>
        <v>0</v>
      </c>
      <c r="N90" s="35">
        <f t="shared" si="19"/>
        <v>-144</v>
      </c>
      <c r="P90" s="25"/>
      <c r="R90" s="13">
        <f t="shared" si="13"/>
        <v>124</v>
      </c>
    </row>
    <row r="91" spans="1:18" ht="19.5">
      <c r="A91" s="26"/>
      <c r="B91" s="23"/>
      <c r="C91" s="15"/>
      <c r="D91" s="24"/>
      <c r="E91" s="14"/>
      <c r="F91" s="14"/>
      <c r="G91" s="15">
        <f t="shared" si="14"/>
        <v>0</v>
      </c>
      <c r="H91" s="47">
        <f t="shared" si="15"/>
        <v>0</v>
      </c>
      <c r="I91" s="14"/>
      <c r="J91" s="15"/>
      <c r="K91" s="15">
        <f t="shared" si="16"/>
        <v>0</v>
      </c>
      <c r="L91" s="48">
        <f t="shared" si="17"/>
        <v>0</v>
      </c>
      <c r="M91" s="36">
        <f t="shared" si="18"/>
        <v>0</v>
      </c>
      <c r="N91" s="35">
        <f t="shared" si="19"/>
        <v>-144</v>
      </c>
      <c r="P91" s="25"/>
      <c r="R91" s="13">
        <f t="shared" si="13"/>
        <v>124</v>
      </c>
    </row>
    <row r="92" spans="1:18" ht="19.5">
      <c r="A92" s="26"/>
      <c r="B92" s="23"/>
      <c r="C92" s="15"/>
      <c r="D92" s="24"/>
      <c r="E92" s="14"/>
      <c r="F92" s="14"/>
      <c r="G92" s="15">
        <f t="shared" si="14"/>
        <v>0</v>
      </c>
      <c r="H92" s="47">
        <f t="shared" si="15"/>
        <v>0</v>
      </c>
      <c r="I92" s="14"/>
      <c r="J92" s="15"/>
      <c r="K92" s="15">
        <f t="shared" si="16"/>
        <v>0</v>
      </c>
      <c r="L92" s="48">
        <f t="shared" si="17"/>
        <v>0</v>
      </c>
      <c r="M92" s="36">
        <f t="shared" si="18"/>
        <v>0</v>
      </c>
      <c r="N92" s="35">
        <f t="shared" si="19"/>
        <v>-144</v>
      </c>
      <c r="P92" s="25"/>
      <c r="R92" s="13">
        <f t="shared" si="13"/>
        <v>124</v>
      </c>
    </row>
    <row r="93" spans="1:18" ht="19.5">
      <c r="A93" s="26"/>
      <c r="B93" s="23"/>
      <c r="C93" s="15"/>
      <c r="D93" s="24"/>
      <c r="E93" s="14"/>
      <c r="F93" s="14"/>
      <c r="G93" s="15">
        <f t="shared" si="14"/>
        <v>0</v>
      </c>
      <c r="H93" s="47">
        <f t="shared" si="15"/>
        <v>0</v>
      </c>
      <c r="I93" s="14"/>
      <c r="J93" s="15"/>
      <c r="K93" s="15">
        <f t="shared" si="16"/>
        <v>0</v>
      </c>
      <c r="L93" s="48">
        <f t="shared" si="17"/>
        <v>0</v>
      </c>
      <c r="M93" s="36">
        <f t="shared" si="18"/>
        <v>0</v>
      </c>
      <c r="N93" s="35">
        <f t="shared" si="19"/>
        <v>-144</v>
      </c>
      <c r="P93" s="25"/>
      <c r="R93" s="13">
        <f t="shared" si="13"/>
        <v>124</v>
      </c>
    </row>
    <row r="94" spans="1:18" ht="19.5">
      <c r="A94" s="26"/>
      <c r="B94" s="23"/>
      <c r="C94" s="15"/>
      <c r="D94" s="24"/>
      <c r="E94" s="14"/>
      <c r="F94" s="14"/>
      <c r="G94" s="15">
        <f t="shared" si="14"/>
        <v>0</v>
      </c>
      <c r="H94" s="47">
        <f t="shared" si="15"/>
        <v>0</v>
      </c>
      <c r="I94" s="14"/>
      <c r="J94" s="15"/>
      <c r="K94" s="15">
        <f t="shared" si="16"/>
        <v>0</v>
      </c>
      <c r="L94" s="48">
        <f t="shared" si="17"/>
        <v>0</v>
      </c>
      <c r="M94" s="36">
        <f t="shared" si="18"/>
        <v>0</v>
      </c>
      <c r="N94" s="35">
        <f t="shared" si="19"/>
        <v>-144</v>
      </c>
      <c r="P94" s="25"/>
      <c r="R94" s="13">
        <f t="shared" si="13"/>
        <v>124</v>
      </c>
    </row>
    <row r="95" spans="1:18" ht="19.5">
      <c r="A95" s="26"/>
      <c r="B95" s="23"/>
      <c r="C95" s="15"/>
      <c r="D95" s="24"/>
      <c r="E95" s="14"/>
      <c r="F95" s="14"/>
      <c r="G95" s="15">
        <f t="shared" si="14"/>
        <v>0</v>
      </c>
      <c r="H95" s="47">
        <f t="shared" si="15"/>
        <v>0</v>
      </c>
      <c r="I95" s="14"/>
      <c r="J95" s="15"/>
      <c r="K95" s="15">
        <f t="shared" si="16"/>
        <v>0</v>
      </c>
      <c r="L95" s="48">
        <f t="shared" si="17"/>
        <v>0</v>
      </c>
      <c r="M95" s="36">
        <f t="shared" si="18"/>
        <v>0</v>
      </c>
      <c r="N95" s="35">
        <f t="shared" si="19"/>
        <v>-144</v>
      </c>
      <c r="P95" s="25"/>
      <c r="R95" s="13">
        <f t="shared" si="13"/>
        <v>124</v>
      </c>
    </row>
    <row r="96" spans="1:18" ht="19.5">
      <c r="A96" s="26"/>
      <c r="B96" s="23"/>
      <c r="C96" s="15"/>
      <c r="D96" s="24"/>
      <c r="E96" s="14"/>
      <c r="F96" s="14"/>
      <c r="G96" s="15">
        <f t="shared" si="14"/>
        <v>0</v>
      </c>
      <c r="H96" s="47">
        <f t="shared" si="15"/>
        <v>0</v>
      </c>
      <c r="I96" s="14"/>
      <c r="J96" s="15"/>
      <c r="K96" s="15">
        <f t="shared" si="16"/>
        <v>0</v>
      </c>
      <c r="L96" s="48">
        <f t="shared" si="17"/>
        <v>0</v>
      </c>
      <c r="M96" s="36">
        <f t="shared" si="18"/>
        <v>0</v>
      </c>
      <c r="N96" s="35">
        <f t="shared" si="19"/>
        <v>-144</v>
      </c>
      <c r="P96" s="25"/>
      <c r="R96" s="13">
        <f t="shared" si="13"/>
        <v>124</v>
      </c>
    </row>
    <row r="97" spans="1:18" ht="19.5">
      <c r="A97" s="26"/>
      <c r="B97" s="23"/>
      <c r="C97" s="15"/>
      <c r="D97" s="24"/>
      <c r="E97" s="14"/>
      <c r="F97" s="14"/>
      <c r="G97" s="15">
        <f t="shared" si="14"/>
        <v>0</v>
      </c>
      <c r="H97" s="47">
        <f t="shared" si="15"/>
        <v>0</v>
      </c>
      <c r="I97" s="14"/>
      <c r="J97" s="15"/>
      <c r="K97" s="15">
        <f t="shared" si="16"/>
        <v>0</v>
      </c>
      <c r="L97" s="48">
        <f t="shared" si="17"/>
        <v>0</v>
      </c>
      <c r="M97" s="36">
        <f t="shared" si="18"/>
        <v>0</v>
      </c>
      <c r="N97" s="35">
        <f t="shared" si="19"/>
        <v>-144</v>
      </c>
      <c r="P97" s="25"/>
      <c r="R97" s="13">
        <f t="shared" si="13"/>
        <v>124</v>
      </c>
    </row>
    <row r="98" spans="1:18" ht="19.5">
      <c r="A98" s="26"/>
      <c r="B98" s="23"/>
      <c r="C98" s="15"/>
      <c r="D98" s="24"/>
      <c r="E98" s="14"/>
      <c r="F98" s="14"/>
      <c r="G98" s="15">
        <f t="shared" si="14"/>
        <v>0</v>
      </c>
      <c r="H98" s="47">
        <f t="shared" si="15"/>
        <v>0</v>
      </c>
      <c r="I98" s="14"/>
      <c r="J98" s="15"/>
      <c r="K98" s="15">
        <f t="shared" si="16"/>
        <v>0</v>
      </c>
      <c r="L98" s="48">
        <f t="shared" si="17"/>
        <v>0</v>
      </c>
      <c r="M98" s="36">
        <f t="shared" si="18"/>
        <v>0</v>
      </c>
      <c r="N98" s="35">
        <f t="shared" si="19"/>
        <v>-144</v>
      </c>
      <c r="P98" s="25"/>
      <c r="R98" s="13">
        <f t="shared" si="13"/>
        <v>124</v>
      </c>
    </row>
    <row r="99" spans="1:18" ht="19.5">
      <c r="A99" s="26"/>
      <c r="B99" s="23"/>
      <c r="C99" s="15"/>
      <c r="D99" s="24"/>
      <c r="E99" s="14"/>
      <c r="F99" s="14"/>
      <c r="G99" s="15">
        <f t="shared" si="14"/>
        <v>0</v>
      </c>
      <c r="H99" s="47">
        <f t="shared" si="15"/>
        <v>0</v>
      </c>
      <c r="I99" s="14"/>
      <c r="J99" s="15"/>
      <c r="K99" s="15">
        <f t="shared" si="16"/>
        <v>0</v>
      </c>
      <c r="L99" s="48">
        <f t="shared" si="17"/>
        <v>0</v>
      </c>
      <c r="M99" s="36">
        <f t="shared" si="18"/>
        <v>0</v>
      </c>
      <c r="N99" s="35">
        <f t="shared" si="19"/>
        <v>-144</v>
      </c>
      <c r="P99" s="25"/>
      <c r="R99" s="13">
        <f t="shared" si="13"/>
        <v>124</v>
      </c>
    </row>
    <row r="100" spans="1:18" ht="19.5">
      <c r="A100" s="26"/>
      <c r="B100" s="23"/>
      <c r="C100" s="15"/>
      <c r="D100" s="24"/>
      <c r="E100" s="14"/>
      <c r="F100" s="14"/>
      <c r="G100" s="15">
        <f t="shared" si="14"/>
        <v>0</v>
      </c>
      <c r="H100" s="47">
        <f t="shared" si="15"/>
        <v>0</v>
      </c>
      <c r="I100" s="14"/>
      <c r="J100" s="15"/>
      <c r="K100" s="15">
        <f t="shared" si="16"/>
        <v>0</v>
      </c>
      <c r="L100" s="48">
        <f t="shared" si="17"/>
        <v>0</v>
      </c>
      <c r="M100" s="36">
        <f t="shared" si="18"/>
        <v>0</v>
      </c>
      <c r="N100" s="35">
        <f t="shared" si="19"/>
        <v>-144</v>
      </c>
      <c r="P100" s="25"/>
      <c r="R100" s="13">
        <f t="shared" si="13"/>
        <v>124</v>
      </c>
    </row>
    <row r="101" spans="1:18" ht="19.5">
      <c r="A101" s="26"/>
      <c r="B101" s="23"/>
      <c r="C101" s="15"/>
      <c r="D101" s="24"/>
      <c r="E101" s="14"/>
      <c r="F101" s="14"/>
      <c r="G101" s="15">
        <f t="shared" si="14"/>
        <v>0</v>
      </c>
      <c r="H101" s="47">
        <f t="shared" si="15"/>
        <v>0</v>
      </c>
      <c r="I101" s="14"/>
      <c r="J101" s="15"/>
      <c r="K101" s="15">
        <f t="shared" si="16"/>
        <v>0</v>
      </c>
      <c r="L101" s="48">
        <f t="shared" si="17"/>
        <v>0</v>
      </c>
      <c r="M101" s="36">
        <f t="shared" si="18"/>
        <v>0</v>
      </c>
      <c r="N101" s="35">
        <f t="shared" si="19"/>
        <v>-144</v>
      </c>
      <c r="P101" s="25"/>
      <c r="R101" s="13">
        <f t="shared" si="13"/>
        <v>124</v>
      </c>
    </row>
    <row r="102" spans="1:18" ht="19.5">
      <c r="A102" s="26"/>
      <c r="B102" s="23"/>
      <c r="C102" s="15"/>
      <c r="D102" s="24"/>
      <c r="E102" s="14"/>
      <c r="F102" s="14"/>
      <c r="G102" s="15">
        <f t="shared" si="14"/>
        <v>0</v>
      </c>
      <c r="H102" s="47">
        <f t="shared" si="15"/>
        <v>0</v>
      </c>
      <c r="I102" s="14"/>
      <c r="J102" s="15"/>
      <c r="K102" s="15">
        <f t="shared" si="16"/>
        <v>0</v>
      </c>
      <c r="L102" s="48">
        <f t="shared" si="17"/>
        <v>0</v>
      </c>
      <c r="M102" s="36">
        <f t="shared" si="18"/>
        <v>0</v>
      </c>
      <c r="N102" s="35">
        <f t="shared" si="19"/>
        <v>-144</v>
      </c>
      <c r="P102" s="25"/>
      <c r="R102" s="13">
        <f t="shared" si="13"/>
        <v>124</v>
      </c>
    </row>
    <row r="103" spans="1:18" ht="19.5">
      <c r="A103" s="26"/>
      <c r="B103" s="23"/>
      <c r="C103" s="15"/>
      <c r="D103" s="24"/>
      <c r="E103" s="14"/>
      <c r="F103" s="14"/>
      <c r="G103" s="15">
        <f t="shared" si="14"/>
        <v>0</v>
      </c>
      <c r="H103" s="47">
        <f t="shared" si="15"/>
        <v>0</v>
      </c>
      <c r="I103" s="14"/>
      <c r="J103" s="15"/>
      <c r="K103" s="15">
        <f t="shared" si="16"/>
        <v>0</v>
      </c>
      <c r="L103" s="48">
        <f t="shared" si="17"/>
        <v>0</v>
      </c>
      <c r="M103" s="36">
        <f t="shared" si="18"/>
        <v>0</v>
      </c>
      <c r="N103" s="35">
        <f t="shared" si="19"/>
        <v>-144</v>
      </c>
      <c r="P103" s="25"/>
      <c r="R103" s="13">
        <f t="shared" si="13"/>
        <v>124</v>
      </c>
    </row>
    <row r="104" spans="1:18" ht="19.5">
      <c r="A104" s="26"/>
      <c r="B104" s="23"/>
      <c r="C104" s="15"/>
      <c r="D104" s="24"/>
      <c r="E104" s="14"/>
      <c r="F104" s="14"/>
      <c r="G104" s="15">
        <f t="shared" si="14"/>
        <v>0</v>
      </c>
      <c r="H104" s="47">
        <f t="shared" si="15"/>
        <v>0</v>
      </c>
      <c r="I104" s="14"/>
      <c r="J104" s="15"/>
      <c r="K104" s="15">
        <f t="shared" si="16"/>
        <v>0</v>
      </c>
      <c r="L104" s="48">
        <f t="shared" si="17"/>
        <v>0</v>
      </c>
      <c r="M104" s="36">
        <f t="shared" si="18"/>
        <v>0</v>
      </c>
      <c r="N104" s="35">
        <f t="shared" si="19"/>
        <v>-144</v>
      </c>
      <c r="P104" s="25"/>
      <c r="R104" s="13">
        <f t="shared" si="13"/>
        <v>124</v>
      </c>
    </row>
    <row r="105" spans="1:18" ht="19.5">
      <c r="A105" s="26"/>
      <c r="B105" s="23"/>
      <c r="C105" s="15"/>
      <c r="D105" s="24"/>
      <c r="E105" s="14"/>
      <c r="F105" s="14"/>
      <c r="G105" s="15">
        <f t="shared" si="14"/>
        <v>0</v>
      </c>
      <c r="H105" s="47">
        <f t="shared" si="15"/>
        <v>0</v>
      </c>
      <c r="I105" s="14"/>
      <c r="J105" s="15"/>
      <c r="K105" s="15">
        <f t="shared" si="16"/>
        <v>0</v>
      </c>
      <c r="L105" s="48">
        <f t="shared" si="17"/>
        <v>0</v>
      </c>
      <c r="M105" s="36">
        <f t="shared" si="18"/>
        <v>0</v>
      </c>
      <c r="N105" s="35">
        <f t="shared" si="19"/>
        <v>-144</v>
      </c>
      <c r="P105" s="25"/>
      <c r="R105" s="13">
        <f t="shared" si="13"/>
        <v>124</v>
      </c>
    </row>
    <row r="106" spans="1:18" ht="19.5">
      <c r="A106" s="26"/>
      <c r="B106" s="23"/>
      <c r="C106" s="15"/>
      <c r="D106" s="24"/>
      <c r="E106" s="14"/>
      <c r="F106" s="14"/>
      <c r="G106" s="15">
        <f t="shared" si="14"/>
        <v>0</v>
      </c>
      <c r="H106" s="47">
        <f t="shared" si="15"/>
        <v>0</v>
      </c>
      <c r="I106" s="14"/>
      <c r="J106" s="15"/>
      <c r="K106" s="15">
        <f t="shared" si="16"/>
        <v>0</v>
      </c>
      <c r="L106" s="48">
        <f t="shared" si="17"/>
        <v>0</v>
      </c>
      <c r="M106" s="36">
        <f t="shared" si="18"/>
        <v>0</v>
      </c>
      <c r="N106" s="35">
        <f t="shared" si="19"/>
        <v>-144</v>
      </c>
      <c r="P106" s="25"/>
      <c r="R106" s="13">
        <f t="shared" si="13"/>
        <v>124</v>
      </c>
    </row>
    <row r="107" spans="1:18" ht="19.5">
      <c r="A107" s="26"/>
      <c r="B107" s="23"/>
      <c r="C107" s="15"/>
      <c r="D107" s="24"/>
      <c r="E107" s="14"/>
      <c r="F107" s="14"/>
      <c r="G107" s="15">
        <f t="shared" si="14"/>
        <v>0</v>
      </c>
      <c r="H107" s="47">
        <f t="shared" si="15"/>
        <v>0</v>
      </c>
      <c r="I107" s="14"/>
      <c r="J107" s="15"/>
      <c r="K107" s="15">
        <f t="shared" si="16"/>
        <v>0</v>
      </c>
      <c r="L107" s="48">
        <f t="shared" si="17"/>
        <v>0</v>
      </c>
      <c r="M107" s="36">
        <f t="shared" si="18"/>
        <v>0</v>
      </c>
      <c r="N107" s="35">
        <f t="shared" si="19"/>
        <v>-144</v>
      </c>
      <c r="P107" s="25"/>
      <c r="R107" s="13">
        <f t="shared" si="13"/>
        <v>124</v>
      </c>
    </row>
    <row r="108" spans="1:18" ht="19.5">
      <c r="A108" s="26"/>
      <c r="B108" s="23"/>
      <c r="C108" s="15"/>
      <c r="D108" s="24"/>
      <c r="E108" s="14"/>
      <c r="F108" s="14"/>
      <c r="G108" s="15">
        <f t="shared" si="14"/>
        <v>0</v>
      </c>
      <c r="H108" s="47">
        <f t="shared" si="15"/>
        <v>0</v>
      </c>
      <c r="I108" s="14"/>
      <c r="J108" s="15"/>
      <c r="K108" s="15">
        <f t="shared" si="16"/>
        <v>0</v>
      </c>
      <c r="L108" s="48">
        <f t="shared" si="17"/>
        <v>0</v>
      </c>
      <c r="M108" s="36">
        <f t="shared" si="18"/>
        <v>0</v>
      </c>
      <c r="N108" s="35">
        <f t="shared" si="19"/>
        <v>-144</v>
      </c>
      <c r="P108" s="25"/>
      <c r="R108" s="13">
        <f t="shared" si="13"/>
        <v>124</v>
      </c>
    </row>
    <row r="109" spans="1:18" ht="19.5">
      <c r="A109" s="26"/>
      <c r="B109" s="23"/>
      <c r="C109" s="15"/>
      <c r="D109" s="24"/>
      <c r="E109" s="14"/>
      <c r="F109" s="14"/>
      <c r="G109" s="15">
        <f t="shared" si="14"/>
        <v>0</v>
      </c>
      <c r="H109" s="47">
        <f t="shared" si="15"/>
        <v>0</v>
      </c>
      <c r="I109" s="14"/>
      <c r="J109" s="15"/>
      <c r="K109" s="15">
        <f t="shared" si="16"/>
        <v>0</v>
      </c>
      <c r="L109" s="48">
        <f t="shared" si="17"/>
        <v>0</v>
      </c>
      <c r="M109" s="36">
        <f t="shared" si="18"/>
        <v>0</v>
      </c>
      <c r="N109" s="35">
        <f t="shared" si="19"/>
        <v>-144</v>
      </c>
      <c r="P109" s="25"/>
      <c r="R109" s="13">
        <f t="shared" si="13"/>
        <v>124</v>
      </c>
    </row>
    <row r="110" spans="1:18" ht="19.5">
      <c r="A110" s="26"/>
      <c r="B110" s="23"/>
      <c r="C110" s="15"/>
      <c r="D110" s="24"/>
      <c r="E110" s="14"/>
      <c r="F110" s="14"/>
      <c r="G110" s="15">
        <f t="shared" si="14"/>
        <v>0</v>
      </c>
      <c r="H110" s="47">
        <f t="shared" si="15"/>
        <v>0</v>
      </c>
      <c r="I110" s="14"/>
      <c r="J110" s="15"/>
      <c r="K110" s="15">
        <f t="shared" si="16"/>
        <v>0</v>
      </c>
      <c r="L110" s="48">
        <f t="shared" si="17"/>
        <v>0</v>
      </c>
      <c r="M110" s="36">
        <f t="shared" si="18"/>
        <v>0</v>
      </c>
      <c r="N110" s="35">
        <f t="shared" si="19"/>
        <v>-144</v>
      </c>
      <c r="P110" s="25"/>
      <c r="R110" s="13">
        <f t="shared" si="13"/>
        <v>124</v>
      </c>
    </row>
    <row r="111" spans="1:18" ht="19.5">
      <c r="A111" s="26"/>
      <c r="B111" s="23"/>
      <c r="C111" s="15"/>
      <c r="D111" s="24"/>
      <c r="E111" s="14"/>
      <c r="F111" s="14"/>
      <c r="G111" s="15">
        <f t="shared" si="14"/>
        <v>0</v>
      </c>
      <c r="H111" s="47">
        <f t="shared" si="15"/>
        <v>0</v>
      </c>
      <c r="I111" s="14"/>
      <c r="J111" s="15"/>
      <c r="K111" s="15">
        <f t="shared" si="16"/>
        <v>0</v>
      </c>
      <c r="L111" s="48">
        <f t="shared" si="17"/>
        <v>0</v>
      </c>
      <c r="M111" s="36">
        <f t="shared" si="18"/>
        <v>0</v>
      </c>
      <c r="N111" s="35">
        <f t="shared" si="19"/>
        <v>-144</v>
      </c>
      <c r="P111" s="25"/>
      <c r="R111" s="13">
        <f t="shared" si="13"/>
        <v>124</v>
      </c>
    </row>
    <row r="112" spans="1:18" ht="19.5">
      <c r="A112" s="26"/>
      <c r="B112" s="23"/>
      <c r="C112" s="15"/>
      <c r="D112" s="24"/>
      <c r="E112" s="14"/>
      <c r="F112" s="14"/>
      <c r="G112" s="15">
        <f t="shared" si="14"/>
        <v>0</v>
      </c>
      <c r="H112" s="47">
        <f t="shared" si="15"/>
        <v>0</v>
      </c>
      <c r="I112" s="14"/>
      <c r="J112" s="15"/>
      <c r="K112" s="15">
        <f t="shared" si="16"/>
        <v>0</v>
      </c>
      <c r="L112" s="48">
        <f t="shared" si="17"/>
        <v>0</v>
      </c>
      <c r="M112" s="36">
        <f t="shared" si="18"/>
        <v>0</v>
      </c>
      <c r="N112" s="35">
        <f t="shared" si="19"/>
        <v>-144</v>
      </c>
      <c r="P112" s="25"/>
      <c r="R112" s="13">
        <f t="shared" si="13"/>
        <v>124</v>
      </c>
    </row>
    <row r="113" spans="1:18" ht="19.5">
      <c r="A113" s="26"/>
      <c r="B113" s="23"/>
      <c r="C113" s="15"/>
      <c r="D113" s="24"/>
      <c r="E113" s="14"/>
      <c r="F113" s="14"/>
      <c r="G113" s="15">
        <f t="shared" si="14"/>
        <v>0</v>
      </c>
      <c r="H113" s="47">
        <f t="shared" si="15"/>
        <v>0</v>
      </c>
      <c r="I113" s="14"/>
      <c r="J113" s="15"/>
      <c r="K113" s="15">
        <f t="shared" si="16"/>
        <v>0</v>
      </c>
      <c r="L113" s="48">
        <f t="shared" si="17"/>
        <v>0</v>
      </c>
      <c r="M113" s="36">
        <f t="shared" si="18"/>
        <v>0</v>
      </c>
      <c r="N113" s="35">
        <f t="shared" si="19"/>
        <v>-144</v>
      </c>
      <c r="P113" s="25"/>
      <c r="R113" s="13">
        <f t="shared" si="13"/>
        <v>124</v>
      </c>
    </row>
    <row r="114" spans="1:18" ht="19.5">
      <c r="A114" s="26"/>
      <c r="B114" s="23"/>
      <c r="C114" s="15"/>
      <c r="D114" s="24"/>
      <c r="E114" s="14"/>
      <c r="F114" s="14"/>
      <c r="G114" s="15">
        <f t="shared" si="14"/>
        <v>0</v>
      </c>
      <c r="H114" s="47">
        <f t="shared" si="15"/>
        <v>0</v>
      </c>
      <c r="I114" s="14"/>
      <c r="J114" s="15"/>
      <c r="K114" s="15">
        <f t="shared" si="16"/>
        <v>0</v>
      </c>
      <c r="L114" s="48">
        <f t="shared" si="17"/>
        <v>0</v>
      </c>
      <c r="M114" s="36">
        <f t="shared" si="18"/>
        <v>0</v>
      </c>
      <c r="N114" s="35">
        <f t="shared" si="19"/>
        <v>-144</v>
      </c>
      <c r="P114" s="25"/>
      <c r="R114" s="13">
        <f t="shared" si="13"/>
        <v>124</v>
      </c>
    </row>
    <row r="115" spans="1:18" ht="19.5">
      <c r="A115" s="26"/>
      <c r="B115" s="23"/>
      <c r="C115" s="15"/>
      <c r="D115" s="24"/>
      <c r="E115" s="14"/>
      <c r="F115" s="14"/>
      <c r="G115" s="15">
        <f t="shared" si="14"/>
        <v>0</v>
      </c>
      <c r="H115" s="47">
        <f t="shared" si="15"/>
        <v>0</v>
      </c>
      <c r="I115" s="14"/>
      <c r="J115" s="15"/>
      <c r="K115" s="15">
        <f t="shared" si="16"/>
        <v>0</v>
      </c>
      <c r="L115" s="48">
        <f t="shared" si="17"/>
        <v>0</v>
      </c>
      <c r="M115" s="36">
        <f t="shared" si="18"/>
        <v>0</v>
      </c>
      <c r="N115" s="35">
        <f t="shared" si="19"/>
        <v>-144</v>
      </c>
      <c r="P115" s="25"/>
      <c r="R115" s="13">
        <f t="shared" si="13"/>
        <v>124</v>
      </c>
    </row>
    <row r="116" spans="1:18" ht="19.5">
      <c r="A116" s="26"/>
      <c r="B116" s="23"/>
      <c r="C116" s="15"/>
      <c r="D116" s="24"/>
      <c r="E116" s="14"/>
      <c r="F116" s="14"/>
      <c r="G116" s="15">
        <f t="shared" si="14"/>
        <v>0</v>
      </c>
      <c r="H116" s="47">
        <f t="shared" si="15"/>
        <v>0</v>
      </c>
      <c r="I116" s="14"/>
      <c r="J116" s="15"/>
      <c r="K116" s="15">
        <f t="shared" si="16"/>
        <v>0</v>
      </c>
      <c r="L116" s="48">
        <f t="shared" si="17"/>
        <v>0</v>
      </c>
      <c r="M116" s="36">
        <f t="shared" si="18"/>
        <v>0</v>
      </c>
      <c r="N116" s="35">
        <f t="shared" si="19"/>
        <v>-144</v>
      </c>
      <c r="P116" s="25"/>
      <c r="R116" s="13">
        <f t="shared" si="13"/>
        <v>124</v>
      </c>
    </row>
    <row r="117" spans="1:18" ht="19.5">
      <c r="A117" s="26"/>
      <c r="B117" s="23"/>
      <c r="C117" s="15"/>
      <c r="D117" s="24"/>
      <c r="E117" s="14"/>
      <c r="F117" s="14"/>
      <c r="G117" s="15">
        <f t="shared" si="14"/>
        <v>0</v>
      </c>
      <c r="H117" s="47">
        <f t="shared" si="15"/>
        <v>0</v>
      </c>
      <c r="I117" s="14"/>
      <c r="J117" s="15"/>
      <c r="K117" s="15">
        <f t="shared" si="16"/>
        <v>0</v>
      </c>
      <c r="L117" s="48">
        <f t="shared" si="17"/>
        <v>0</v>
      </c>
      <c r="M117" s="36">
        <f t="shared" si="18"/>
        <v>0</v>
      </c>
      <c r="N117" s="35">
        <f t="shared" si="19"/>
        <v>-144</v>
      </c>
      <c r="P117" s="25"/>
      <c r="R117" s="13">
        <f t="shared" si="13"/>
        <v>124</v>
      </c>
    </row>
    <row r="118" spans="1:18" ht="19.5">
      <c r="A118" s="26"/>
      <c r="B118" s="23"/>
      <c r="C118" s="15"/>
      <c r="D118" s="24"/>
      <c r="E118" s="14"/>
      <c r="F118" s="14"/>
      <c r="G118" s="15">
        <f t="shared" si="14"/>
        <v>0</v>
      </c>
      <c r="H118" s="47">
        <f t="shared" si="15"/>
        <v>0</v>
      </c>
      <c r="I118" s="14"/>
      <c r="J118" s="15"/>
      <c r="K118" s="15">
        <f t="shared" si="16"/>
        <v>0</v>
      </c>
      <c r="L118" s="48">
        <f t="shared" si="17"/>
        <v>0</v>
      </c>
      <c r="M118" s="36">
        <f t="shared" si="18"/>
        <v>0</v>
      </c>
      <c r="N118" s="35">
        <f t="shared" si="19"/>
        <v>-144</v>
      </c>
      <c r="P118" s="25"/>
      <c r="R118" s="13">
        <f t="shared" si="13"/>
        <v>124</v>
      </c>
    </row>
    <row r="119" spans="1:18" ht="19.5">
      <c r="A119" s="26"/>
      <c r="B119" s="23"/>
      <c r="C119" s="15"/>
      <c r="D119" s="24"/>
      <c r="E119" s="14"/>
      <c r="F119" s="14"/>
      <c r="G119" s="15">
        <f t="shared" si="14"/>
        <v>0</v>
      </c>
      <c r="H119" s="47">
        <f t="shared" si="15"/>
        <v>0</v>
      </c>
      <c r="I119" s="14"/>
      <c r="J119" s="15"/>
      <c r="K119" s="15">
        <f t="shared" si="16"/>
        <v>0</v>
      </c>
      <c r="L119" s="48">
        <f t="shared" si="17"/>
        <v>0</v>
      </c>
      <c r="M119" s="36">
        <f t="shared" si="18"/>
        <v>0</v>
      </c>
      <c r="N119" s="35">
        <f t="shared" si="19"/>
        <v>-144</v>
      </c>
      <c r="P119" s="25"/>
      <c r="R119" s="13">
        <f t="shared" si="13"/>
        <v>124</v>
      </c>
    </row>
    <row r="120" spans="1:18" ht="19.5">
      <c r="A120" s="26"/>
      <c r="B120" s="23"/>
      <c r="C120" s="15"/>
      <c r="D120" s="24"/>
      <c r="E120" s="14"/>
      <c r="F120" s="14"/>
      <c r="G120" s="15">
        <f t="shared" si="14"/>
        <v>0</v>
      </c>
      <c r="H120" s="47">
        <f t="shared" si="15"/>
        <v>0</v>
      </c>
      <c r="I120" s="14"/>
      <c r="J120" s="15"/>
      <c r="K120" s="15">
        <f t="shared" si="16"/>
        <v>0</v>
      </c>
      <c r="L120" s="48">
        <f t="shared" si="17"/>
        <v>0</v>
      </c>
      <c r="M120" s="36">
        <f t="shared" si="18"/>
        <v>0</v>
      </c>
      <c r="N120" s="35">
        <f t="shared" si="19"/>
        <v>-144</v>
      </c>
      <c r="P120" s="25"/>
      <c r="R120" s="13">
        <f t="shared" si="13"/>
        <v>124</v>
      </c>
    </row>
    <row r="121" spans="1:18" ht="19.5">
      <c r="A121" s="26"/>
      <c r="B121" s="23"/>
      <c r="C121" s="15"/>
      <c r="D121" s="24"/>
      <c r="E121" s="14"/>
      <c r="F121" s="14"/>
      <c r="G121" s="15">
        <f t="shared" si="14"/>
        <v>0</v>
      </c>
      <c r="H121" s="47">
        <f t="shared" si="15"/>
        <v>0</v>
      </c>
      <c r="I121" s="14"/>
      <c r="J121" s="15"/>
      <c r="K121" s="15">
        <f t="shared" si="16"/>
        <v>0</v>
      </c>
      <c r="L121" s="48">
        <f t="shared" si="17"/>
        <v>0</v>
      </c>
      <c r="M121" s="36">
        <f t="shared" si="18"/>
        <v>0</v>
      </c>
      <c r="N121" s="35">
        <f t="shared" si="19"/>
        <v>-144</v>
      </c>
      <c r="P121" s="25"/>
      <c r="R121" s="13">
        <f t="shared" si="13"/>
        <v>124</v>
      </c>
    </row>
    <row r="122" spans="1:18" ht="19.5">
      <c r="A122" s="26"/>
      <c r="B122" s="23"/>
      <c r="C122" s="15"/>
      <c r="D122" s="24"/>
      <c r="E122" s="14"/>
      <c r="F122" s="14"/>
      <c r="G122" s="15">
        <f t="shared" si="14"/>
        <v>0</v>
      </c>
      <c r="H122" s="47">
        <f t="shared" si="15"/>
        <v>0</v>
      </c>
      <c r="I122" s="14"/>
      <c r="J122" s="15"/>
      <c r="K122" s="15">
        <f t="shared" si="16"/>
        <v>0</v>
      </c>
      <c r="L122" s="48">
        <f t="shared" si="17"/>
        <v>0</v>
      </c>
      <c r="M122" s="36">
        <f t="shared" si="18"/>
        <v>0</v>
      </c>
      <c r="N122" s="35">
        <f t="shared" si="19"/>
        <v>-144</v>
      </c>
      <c r="P122" s="25"/>
      <c r="R122" s="13">
        <f t="shared" si="13"/>
        <v>124</v>
      </c>
    </row>
    <row r="123" spans="1:18" ht="19.5">
      <c r="A123" s="26"/>
      <c r="B123" s="23"/>
      <c r="C123" s="15"/>
      <c r="D123" s="24"/>
      <c r="E123" s="14"/>
      <c r="F123" s="14"/>
      <c r="G123" s="15">
        <f t="shared" si="14"/>
        <v>0</v>
      </c>
      <c r="H123" s="47">
        <f t="shared" si="15"/>
        <v>0</v>
      </c>
      <c r="I123" s="14"/>
      <c r="J123" s="15"/>
      <c r="K123" s="15">
        <f t="shared" si="16"/>
        <v>0</v>
      </c>
      <c r="L123" s="48">
        <f t="shared" si="17"/>
        <v>0</v>
      </c>
      <c r="M123" s="36">
        <f t="shared" si="18"/>
        <v>0</v>
      </c>
      <c r="N123" s="35">
        <f t="shared" si="19"/>
        <v>-144</v>
      </c>
      <c r="P123" s="25"/>
      <c r="R123" s="13">
        <f t="shared" si="13"/>
        <v>124</v>
      </c>
    </row>
    <row r="124" spans="1:18" ht="19.5">
      <c r="A124" s="26"/>
      <c r="B124" s="23"/>
      <c r="C124" s="15"/>
      <c r="D124" s="24"/>
      <c r="E124" s="14"/>
      <c r="F124" s="14"/>
      <c r="G124" s="15">
        <f t="shared" si="14"/>
        <v>0</v>
      </c>
      <c r="H124" s="47">
        <f t="shared" si="15"/>
        <v>0</v>
      </c>
      <c r="I124" s="14"/>
      <c r="J124" s="15"/>
      <c r="K124" s="15">
        <f t="shared" si="16"/>
        <v>0</v>
      </c>
      <c r="L124" s="48">
        <f t="shared" si="17"/>
        <v>0</v>
      </c>
      <c r="M124" s="36">
        <f t="shared" si="18"/>
        <v>0</v>
      </c>
      <c r="N124" s="35">
        <f t="shared" si="19"/>
        <v>-144</v>
      </c>
      <c r="P124" s="25"/>
      <c r="R124" s="13">
        <f t="shared" si="13"/>
        <v>124</v>
      </c>
    </row>
    <row r="125" spans="1:18" ht="19.5">
      <c r="A125" s="26"/>
      <c r="B125" s="23"/>
      <c r="C125" s="15"/>
      <c r="D125" s="24"/>
      <c r="E125" s="14"/>
      <c r="F125" s="14"/>
      <c r="G125" s="15">
        <f t="shared" si="14"/>
        <v>0</v>
      </c>
      <c r="H125" s="47">
        <f t="shared" si="15"/>
        <v>0</v>
      </c>
      <c r="I125" s="14"/>
      <c r="J125" s="15"/>
      <c r="K125" s="15">
        <f t="shared" si="16"/>
        <v>0</v>
      </c>
      <c r="L125" s="48">
        <f t="shared" si="17"/>
        <v>0</v>
      </c>
      <c r="M125" s="36">
        <f t="shared" si="18"/>
        <v>0</v>
      </c>
      <c r="N125" s="35">
        <f t="shared" si="19"/>
        <v>-144</v>
      </c>
      <c r="P125" s="25"/>
      <c r="R125" s="13">
        <f t="shared" si="13"/>
        <v>124</v>
      </c>
    </row>
    <row r="126" spans="1:18" ht="19.5">
      <c r="A126" s="26"/>
      <c r="B126" s="23"/>
      <c r="C126" s="15"/>
      <c r="D126" s="24"/>
      <c r="E126" s="14"/>
      <c r="F126" s="14"/>
      <c r="G126" s="15">
        <f t="shared" si="14"/>
        <v>0</v>
      </c>
      <c r="H126" s="47">
        <f t="shared" si="15"/>
        <v>0</v>
      </c>
      <c r="I126" s="14"/>
      <c r="J126" s="15"/>
      <c r="K126" s="15">
        <f t="shared" si="16"/>
        <v>0</v>
      </c>
      <c r="L126" s="48">
        <f t="shared" si="17"/>
        <v>0</v>
      </c>
      <c r="M126" s="36">
        <f t="shared" si="18"/>
        <v>0</v>
      </c>
      <c r="N126" s="35">
        <f t="shared" si="19"/>
        <v>-144</v>
      </c>
      <c r="P126" s="25"/>
      <c r="R126" s="13">
        <f t="shared" si="13"/>
        <v>124</v>
      </c>
    </row>
    <row r="127" spans="1:18" ht="19.5">
      <c r="A127" s="26"/>
      <c r="B127" s="23"/>
      <c r="C127" s="15"/>
      <c r="D127" s="24"/>
      <c r="E127" s="14"/>
      <c r="F127" s="14"/>
      <c r="G127" s="15">
        <f t="shared" si="14"/>
        <v>0</v>
      </c>
      <c r="H127" s="47">
        <f t="shared" si="15"/>
        <v>0</v>
      </c>
      <c r="I127" s="14"/>
      <c r="J127" s="15"/>
      <c r="K127" s="15">
        <f t="shared" si="16"/>
        <v>0</v>
      </c>
      <c r="L127" s="48">
        <f t="shared" si="17"/>
        <v>0</v>
      </c>
      <c r="M127" s="36">
        <f t="shared" si="18"/>
        <v>0</v>
      </c>
      <c r="N127" s="35">
        <f t="shared" si="19"/>
        <v>-144</v>
      </c>
      <c r="P127" s="25"/>
      <c r="R127" s="13">
        <f t="shared" si="13"/>
        <v>124</v>
      </c>
    </row>
    <row r="128" spans="1:18" ht="19.5">
      <c r="A128" s="26"/>
      <c r="B128" s="23"/>
      <c r="C128" s="15"/>
      <c r="D128" s="24"/>
      <c r="E128" s="14"/>
      <c r="F128" s="14"/>
      <c r="G128" s="15">
        <f t="shared" si="14"/>
        <v>0</v>
      </c>
      <c r="H128" s="47">
        <f t="shared" si="15"/>
        <v>0</v>
      </c>
      <c r="I128" s="14"/>
      <c r="J128" s="15"/>
      <c r="K128" s="15">
        <f t="shared" si="16"/>
        <v>0</v>
      </c>
      <c r="L128" s="48">
        <f t="shared" si="17"/>
        <v>0</v>
      </c>
      <c r="M128" s="36">
        <f t="shared" si="18"/>
        <v>0</v>
      </c>
      <c r="N128" s="35">
        <f t="shared" si="19"/>
        <v>-144</v>
      </c>
      <c r="P128" s="25"/>
      <c r="R128" s="13">
        <f t="shared" si="13"/>
        <v>124</v>
      </c>
    </row>
    <row r="129" spans="1:18" ht="19.5">
      <c r="A129" s="26"/>
      <c r="B129" s="23"/>
      <c r="C129" s="15"/>
      <c r="D129" s="24"/>
      <c r="E129" s="14"/>
      <c r="F129" s="14"/>
      <c r="G129" s="15">
        <f t="shared" si="14"/>
        <v>0</v>
      </c>
      <c r="H129" s="47">
        <f t="shared" si="15"/>
        <v>0</v>
      </c>
      <c r="I129" s="14"/>
      <c r="J129" s="15"/>
      <c r="K129" s="15">
        <f t="shared" si="16"/>
        <v>0</v>
      </c>
      <c r="L129" s="48">
        <f t="shared" si="17"/>
        <v>0</v>
      </c>
      <c r="M129" s="36">
        <f t="shared" si="18"/>
        <v>0</v>
      </c>
      <c r="N129" s="35">
        <f t="shared" si="19"/>
        <v>-144</v>
      </c>
      <c r="P129" s="25"/>
      <c r="R129" s="13">
        <f t="shared" si="13"/>
        <v>124</v>
      </c>
    </row>
    <row r="130" spans="1:18" ht="19.5">
      <c r="A130" s="26"/>
      <c r="B130" s="23"/>
      <c r="C130" s="15"/>
      <c r="D130" s="24"/>
      <c r="E130" s="14"/>
      <c r="F130" s="14"/>
      <c r="G130" s="15">
        <f t="shared" si="14"/>
        <v>0</v>
      </c>
      <c r="H130" s="47">
        <f t="shared" si="15"/>
        <v>0</v>
      </c>
      <c r="I130" s="14"/>
      <c r="J130" s="15"/>
      <c r="K130" s="15">
        <f t="shared" si="16"/>
        <v>0</v>
      </c>
      <c r="L130" s="48">
        <f t="shared" si="17"/>
        <v>0</v>
      </c>
      <c r="M130" s="36">
        <f t="shared" si="18"/>
        <v>0</v>
      </c>
      <c r="N130" s="35">
        <f t="shared" si="19"/>
        <v>-144</v>
      </c>
      <c r="P130" s="25"/>
      <c r="R130" s="13">
        <f t="shared" si="13"/>
        <v>124</v>
      </c>
    </row>
    <row r="131" spans="1:18" ht="19.5">
      <c r="A131" s="26"/>
      <c r="B131" s="23"/>
      <c r="C131" s="15"/>
      <c r="D131" s="24"/>
      <c r="E131" s="14"/>
      <c r="F131" s="14"/>
      <c r="G131" s="15">
        <f t="shared" si="14"/>
        <v>0</v>
      </c>
      <c r="H131" s="47">
        <f t="shared" si="15"/>
        <v>0</v>
      </c>
      <c r="I131" s="14"/>
      <c r="J131" s="15"/>
      <c r="K131" s="15">
        <f t="shared" si="16"/>
        <v>0</v>
      </c>
      <c r="L131" s="48">
        <f t="shared" si="17"/>
        <v>0</v>
      </c>
      <c r="M131" s="36">
        <f t="shared" si="18"/>
        <v>0</v>
      </c>
      <c r="N131" s="35">
        <f t="shared" si="19"/>
        <v>-144</v>
      </c>
      <c r="P131" s="25"/>
      <c r="R131" s="13">
        <f t="shared" si="13"/>
        <v>124</v>
      </c>
    </row>
    <row r="132" spans="1:18" ht="19.5">
      <c r="A132" s="26"/>
      <c r="B132" s="23"/>
      <c r="C132" s="15"/>
      <c r="D132" s="24"/>
      <c r="E132" s="14"/>
      <c r="F132" s="14"/>
      <c r="G132" s="15">
        <f t="shared" si="14"/>
        <v>0</v>
      </c>
      <c r="H132" s="47">
        <f t="shared" si="15"/>
        <v>0</v>
      </c>
      <c r="I132" s="14"/>
      <c r="J132" s="15"/>
      <c r="K132" s="15">
        <f t="shared" si="16"/>
        <v>0</v>
      </c>
      <c r="L132" s="48">
        <f t="shared" si="17"/>
        <v>0</v>
      </c>
      <c r="M132" s="36">
        <f t="shared" si="18"/>
        <v>0</v>
      </c>
      <c r="N132" s="35">
        <f t="shared" si="19"/>
        <v>-144</v>
      </c>
      <c r="P132" s="25"/>
      <c r="R132" s="13">
        <f t="shared" si="13"/>
        <v>124</v>
      </c>
    </row>
    <row r="133" spans="1:18" ht="19.5">
      <c r="A133" s="26"/>
      <c r="B133" s="23"/>
      <c r="C133" s="15"/>
      <c r="D133" s="24"/>
      <c r="E133" s="14"/>
      <c r="F133" s="14"/>
      <c r="G133" s="15">
        <f t="shared" si="14"/>
        <v>0</v>
      </c>
      <c r="H133" s="47">
        <f t="shared" si="15"/>
        <v>0</v>
      </c>
      <c r="I133" s="14"/>
      <c r="J133" s="15"/>
      <c r="K133" s="15">
        <f t="shared" si="16"/>
        <v>0</v>
      </c>
      <c r="L133" s="48">
        <f t="shared" si="17"/>
        <v>0</v>
      </c>
      <c r="M133" s="36">
        <f t="shared" si="18"/>
        <v>0</v>
      </c>
      <c r="N133" s="35">
        <f t="shared" si="19"/>
        <v>-144</v>
      </c>
      <c r="P133" s="25"/>
      <c r="R133" s="13">
        <f t="shared" si="13"/>
        <v>124</v>
      </c>
    </row>
    <row r="134" spans="1:18" ht="19.5">
      <c r="A134" s="26"/>
      <c r="B134" s="23"/>
      <c r="C134" s="15"/>
      <c r="D134" s="24"/>
      <c r="E134" s="14"/>
      <c r="F134" s="14"/>
      <c r="G134" s="15">
        <f t="shared" si="14"/>
        <v>0</v>
      </c>
      <c r="H134" s="47">
        <f t="shared" si="15"/>
        <v>0</v>
      </c>
      <c r="I134" s="14"/>
      <c r="J134" s="15"/>
      <c r="K134" s="15">
        <f t="shared" si="16"/>
        <v>0</v>
      </c>
      <c r="L134" s="48">
        <f t="shared" si="17"/>
        <v>0</v>
      </c>
      <c r="M134" s="36">
        <f t="shared" si="18"/>
        <v>0</v>
      </c>
      <c r="N134" s="35">
        <f t="shared" si="19"/>
        <v>-144</v>
      </c>
      <c r="P134" s="25"/>
      <c r="R134" s="13">
        <f t="shared" si="13"/>
        <v>124</v>
      </c>
    </row>
    <row r="135" spans="1:18" ht="19.5">
      <c r="A135" s="26"/>
      <c r="B135" s="23"/>
      <c r="C135" s="15"/>
      <c r="D135" s="24"/>
      <c r="E135" s="14"/>
      <c r="F135" s="14"/>
      <c r="G135" s="15">
        <f t="shared" si="14"/>
        <v>0</v>
      </c>
      <c r="H135" s="47">
        <f t="shared" si="15"/>
        <v>0</v>
      </c>
      <c r="I135" s="14"/>
      <c r="J135" s="15"/>
      <c r="K135" s="15">
        <f t="shared" si="16"/>
        <v>0</v>
      </c>
      <c r="L135" s="48">
        <f t="shared" si="17"/>
        <v>0</v>
      </c>
      <c r="M135" s="36">
        <f t="shared" si="18"/>
        <v>0</v>
      </c>
      <c r="N135" s="35">
        <f t="shared" si="19"/>
        <v>-144</v>
      </c>
      <c r="P135" s="25"/>
      <c r="R135" s="13">
        <f t="shared" si="13"/>
        <v>124</v>
      </c>
    </row>
    <row r="136" spans="1:18" ht="19.5">
      <c r="A136" s="26"/>
      <c r="B136" s="23"/>
      <c r="C136" s="15"/>
      <c r="D136" s="24"/>
      <c r="E136" s="14"/>
      <c r="F136" s="14"/>
      <c r="G136" s="15">
        <f t="shared" si="14"/>
        <v>0</v>
      </c>
      <c r="H136" s="47">
        <f t="shared" si="15"/>
        <v>0</v>
      </c>
      <c r="I136" s="14"/>
      <c r="J136" s="15"/>
      <c r="K136" s="15">
        <f t="shared" si="16"/>
        <v>0</v>
      </c>
      <c r="L136" s="48">
        <f t="shared" si="17"/>
        <v>0</v>
      </c>
      <c r="M136" s="36">
        <f t="shared" si="18"/>
        <v>0</v>
      </c>
      <c r="N136" s="35">
        <f t="shared" si="19"/>
        <v>-144</v>
      </c>
      <c r="P136" s="25"/>
      <c r="R136" s="13">
        <f t="shared" si="13"/>
        <v>124</v>
      </c>
    </row>
    <row r="137" spans="1:18" ht="19.5">
      <c r="A137" s="26"/>
      <c r="B137" s="23"/>
      <c r="C137" s="15"/>
      <c r="D137" s="24"/>
      <c r="E137" s="14"/>
      <c r="F137" s="14"/>
      <c r="G137" s="15">
        <f t="shared" si="14"/>
        <v>0</v>
      </c>
      <c r="H137" s="47">
        <f t="shared" si="15"/>
        <v>0</v>
      </c>
      <c r="I137" s="14"/>
      <c r="J137" s="15"/>
      <c r="K137" s="15">
        <f t="shared" si="16"/>
        <v>0</v>
      </c>
      <c r="L137" s="48">
        <f t="shared" si="17"/>
        <v>0</v>
      </c>
      <c r="M137" s="36">
        <f t="shared" si="18"/>
        <v>0</v>
      </c>
      <c r="N137" s="35">
        <f t="shared" si="19"/>
        <v>-144</v>
      </c>
      <c r="P137" s="25"/>
      <c r="R137" s="13">
        <f t="shared" si="13"/>
        <v>124</v>
      </c>
    </row>
    <row r="138" spans="1:18" ht="19.5">
      <c r="A138" s="26"/>
      <c r="B138" s="23"/>
      <c r="C138" s="15"/>
      <c r="D138" s="24"/>
      <c r="E138" s="14"/>
      <c r="F138" s="14"/>
      <c r="G138" s="15">
        <f t="shared" si="14"/>
        <v>0</v>
      </c>
      <c r="H138" s="47">
        <f t="shared" si="15"/>
        <v>0</v>
      </c>
      <c r="I138" s="14"/>
      <c r="J138" s="15"/>
      <c r="K138" s="15">
        <f t="shared" si="16"/>
        <v>0</v>
      </c>
      <c r="L138" s="48">
        <f t="shared" si="17"/>
        <v>0</v>
      </c>
      <c r="M138" s="36">
        <f t="shared" si="18"/>
        <v>0</v>
      </c>
      <c r="N138" s="35">
        <f t="shared" si="19"/>
        <v>-144</v>
      </c>
      <c r="P138" s="25"/>
      <c r="R138" s="13">
        <f t="shared" si="13"/>
        <v>124</v>
      </c>
    </row>
    <row r="139" spans="1:18" ht="19.5">
      <c r="A139" s="26"/>
      <c r="B139" s="23"/>
      <c r="C139" s="15"/>
      <c r="D139" s="24"/>
      <c r="E139" s="14"/>
      <c r="F139" s="14"/>
      <c r="G139" s="15">
        <f t="shared" si="14"/>
        <v>0</v>
      </c>
      <c r="H139" s="47">
        <f t="shared" si="15"/>
        <v>0</v>
      </c>
      <c r="I139" s="14"/>
      <c r="J139" s="15"/>
      <c r="K139" s="15">
        <f t="shared" si="16"/>
        <v>0</v>
      </c>
      <c r="L139" s="48">
        <f t="shared" si="17"/>
        <v>0</v>
      </c>
      <c r="M139" s="36">
        <f t="shared" si="18"/>
        <v>0</v>
      </c>
      <c r="N139" s="35">
        <f t="shared" si="19"/>
        <v>-144</v>
      </c>
      <c r="P139" s="25"/>
      <c r="R139" s="13">
        <f t="shared" si="13"/>
        <v>124</v>
      </c>
    </row>
    <row r="140" spans="1:18" ht="19.5">
      <c r="A140" s="26"/>
      <c r="B140" s="23"/>
      <c r="C140" s="15"/>
      <c r="D140" s="24"/>
      <c r="E140" s="14"/>
      <c r="F140" s="14"/>
      <c r="G140" s="15">
        <f t="shared" si="14"/>
        <v>0</v>
      </c>
      <c r="H140" s="47">
        <f t="shared" si="15"/>
        <v>0</v>
      </c>
      <c r="I140" s="14"/>
      <c r="J140" s="15"/>
      <c r="K140" s="15">
        <f t="shared" si="16"/>
        <v>0</v>
      </c>
      <c r="L140" s="48">
        <f t="shared" si="17"/>
        <v>0</v>
      </c>
      <c r="M140" s="36">
        <f t="shared" si="18"/>
        <v>0</v>
      </c>
      <c r="N140" s="35">
        <f t="shared" si="19"/>
        <v>-144</v>
      </c>
      <c r="P140" s="25"/>
      <c r="R140" s="13">
        <f t="shared" si="13"/>
        <v>124</v>
      </c>
    </row>
    <row r="141" spans="1:18" ht="19.5">
      <c r="A141" s="26"/>
      <c r="B141" s="23"/>
      <c r="C141" s="15"/>
      <c r="D141" s="24"/>
      <c r="E141" s="14"/>
      <c r="F141" s="14"/>
      <c r="G141" s="15">
        <f t="shared" si="14"/>
        <v>0</v>
      </c>
      <c r="H141" s="47">
        <f t="shared" si="15"/>
        <v>0</v>
      </c>
      <c r="I141" s="14"/>
      <c r="J141" s="15"/>
      <c r="K141" s="15">
        <f t="shared" si="16"/>
        <v>0</v>
      </c>
      <c r="L141" s="48">
        <f t="shared" si="17"/>
        <v>0</v>
      </c>
      <c r="M141" s="36">
        <f t="shared" si="18"/>
        <v>0</v>
      </c>
      <c r="N141" s="35">
        <f t="shared" si="19"/>
        <v>-144</v>
      </c>
      <c r="P141" s="25"/>
      <c r="R141" s="13">
        <f t="shared" ref="R141:R179" si="20" xml:space="preserve"> DATEDIF(P141,$R$7,"y")</f>
        <v>124</v>
      </c>
    </row>
    <row r="142" spans="1:18" ht="19.5">
      <c r="A142" s="26"/>
      <c r="B142" s="23"/>
      <c r="C142" s="15"/>
      <c r="D142" s="24"/>
      <c r="E142" s="14"/>
      <c r="F142" s="14"/>
      <c r="G142" s="15">
        <f t="shared" si="14"/>
        <v>0</v>
      </c>
      <c r="H142" s="47">
        <f t="shared" si="15"/>
        <v>0</v>
      </c>
      <c r="I142" s="14"/>
      <c r="J142" s="15"/>
      <c r="K142" s="15">
        <f t="shared" si="16"/>
        <v>0</v>
      </c>
      <c r="L142" s="48">
        <f t="shared" si="17"/>
        <v>0</v>
      </c>
      <c r="M142" s="36">
        <f t="shared" si="18"/>
        <v>0</v>
      </c>
      <c r="N142" s="35">
        <f t="shared" si="19"/>
        <v>-144</v>
      </c>
      <c r="P142" s="25"/>
      <c r="R142" s="13">
        <f t="shared" si="20"/>
        <v>124</v>
      </c>
    </row>
    <row r="143" spans="1:18" ht="19.5">
      <c r="A143" s="26"/>
      <c r="B143" s="23"/>
      <c r="C143" s="15"/>
      <c r="D143" s="24"/>
      <c r="E143" s="14"/>
      <c r="F143" s="14"/>
      <c r="G143" s="15">
        <f t="shared" ref="G143:G179" si="21">SUM(E143+F143)</f>
        <v>0</v>
      </c>
      <c r="H143" s="47">
        <f t="shared" ref="H143:H179" si="22">(G143-D143)</f>
        <v>0</v>
      </c>
      <c r="I143" s="14"/>
      <c r="J143" s="15"/>
      <c r="K143" s="15">
        <f t="shared" ref="K143:K179" si="23">SUM(I143:J143)</f>
        <v>0</v>
      </c>
      <c r="L143" s="48">
        <f t="shared" ref="L143:L179" si="24">(K143-D143)</f>
        <v>0</v>
      </c>
      <c r="M143" s="36">
        <f t="shared" ref="M143:M179" si="25">G143+K143</f>
        <v>0</v>
      </c>
      <c r="N143" s="35">
        <f t="shared" ref="N143:N179" si="26">(M143-144)</f>
        <v>-144</v>
      </c>
      <c r="P143" s="25"/>
      <c r="R143" s="13">
        <f t="shared" si="20"/>
        <v>124</v>
      </c>
    </row>
    <row r="144" spans="1:18" ht="19.5">
      <c r="A144" s="26"/>
      <c r="B144" s="23"/>
      <c r="C144" s="15"/>
      <c r="D144" s="24"/>
      <c r="E144" s="14"/>
      <c r="F144" s="14"/>
      <c r="G144" s="15">
        <f t="shared" si="21"/>
        <v>0</v>
      </c>
      <c r="H144" s="47">
        <f t="shared" si="22"/>
        <v>0</v>
      </c>
      <c r="I144" s="14"/>
      <c r="J144" s="15"/>
      <c r="K144" s="15">
        <f t="shared" si="23"/>
        <v>0</v>
      </c>
      <c r="L144" s="48">
        <f t="shared" si="24"/>
        <v>0</v>
      </c>
      <c r="M144" s="36">
        <f t="shared" si="25"/>
        <v>0</v>
      </c>
      <c r="N144" s="35">
        <f t="shared" si="26"/>
        <v>-144</v>
      </c>
      <c r="P144" s="25"/>
      <c r="R144" s="13">
        <f t="shared" si="20"/>
        <v>124</v>
      </c>
    </row>
    <row r="145" spans="1:18" ht="19.5">
      <c r="A145" s="26"/>
      <c r="B145" s="23"/>
      <c r="C145" s="15"/>
      <c r="D145" s="24"/>
      <c r="E145" s="14"/>
      <c r="F145" s="14"/>
      <c r="G145" s="15">
        <f t="shared" si="21"/>
        <v>0</v>
      </c>
      <c r="H145" s="47">
        <f t="shared" si="22"/>
        <v>0</v>
      </c>
      <c r="I145" s="14"/>
      <c r="J145" s="15"/>
      <c r="K145" s="15">
        <f t="shared" si="23"/>
        <v>0</v>
      </c>
      <c r="L145" s="48">
        <f t="shared" si="24"/>
        <v>0</v>
      </c>
      <c r="M145" s="36">
        <f t="shared" si="25"/>
        <v>0</v>
      </c>
      <c r="N145" s="35">
        <f t="shared" si="26"/>
        <v>-144</v>
      </c>
      <c r="P145" s="25"/>
      <c r="R145" s="13">
        <f t="shared" si="20"/>
        <v>124</v>
      </c>
    </row>
    <row r="146" spans="1:18" ht="19.5">
      <c r="A146" s="26"/>
      <c r="B146" s="23"/>
      <c r="C146" s="15"/>
      <c r="D146" s="24"/>
      <c r="E146" s="14"/>
      <c r="F146" s="14"/>
      <c r="G146" s="15">
        <f t="shared" si="21"/>
        <v>0</v>
      </c>
      <c r="H146" s="47">
        <f t="shared" si="22"/>
        <v>0</v>
      </c>
      <c r="I146" s="14"/>
      <c r="J146" s="15"/>
      <c r="K146" s="15">
        <f t="shared" si="23"/>
        <v>0</v>
      </c>
      <c r="L146" s="48">
        <f t="shared" si="24"/>
        <v>0</v>
      </c>
      <c r="M146" s="36">
        <f t="shared" si="25"/>
        <v>0</v>
      </c>
      <c r="N146" s="35">
        <f t="shared" si="26"/>
        <v>-144</v>
      </c>
      <c r="P146" s="25"/>
      <c r="R146" s="13">
        <f t="shared" si="20"/>
        <v>124</v>
      </c>
    </row>
    <row r="147" spans="1:18" ht="19.5">
      <c r="A147" s="26"/>
      <c r="B147" s="23"/>
      <c r="C147" s="15"/>
      <c r="D147" s="24"/>
      <c r="E147" s="14"/>
      <c r="F147" s="14"/>
      <c r="G147" s="15">
        <f t="shared" si="21"/>
        <v>0</v>
      </c>
      <c r="H147" s="47">
        <f t="shared" si="22"/>
        <v>0</v>
      </c>
      <c r="I147" s="14"/>
      <c r="J147" s="15"/>
      <c r="K147" s="15">
        <f t="shared" si="23"/>
        <v>0</v>
      </c>
      <c r="L147" s="48">
        <f t="shared" si="24"/>
        <v>0</v>
      </c>
      <c r="M147" s="36">
        <f t="shared" si="25"/>
        <v>0</v>
      </c>
      <c r="N147" s="35">
        <f t="shared" si="26"/>
        <v>-144</v>
      </c>
      <c r="P147" s="25"/>
      <c r="R147" s="13">
        <f t="shared" si="20"/>
        <v>124</v>
      </c>
    </row>
    <row r="148" spans="1:18" ht="19.5">
      <c r="A148" s="26"/>
      <c r="B148" s="23"/>
      <c r="C148" s="15"/>
      <c r="D148" s="24"/>
      <c r="E148" s="14"/>
      <c r="F148" s="14"/>
      <c r="G148" s="15">
        <f t="shared" si="21"/>
        <v>0</v>
      </c>
      <c r="H148" s="47">
        <f t="shared" si="22"/>
        <v>0</v>
      </c>
      <c r="I148" s="14"/>
      <c r="J148" s="15"/>
      <c r="K148" s="15">
        <f t="shared" si="23"/>
        <v>0</v>
      </c>
      <c r="L148" s="48">
        <f t="shared" si="24"/>
        <v>0</v>
      </c>
      <c r="M148" s="36">
        <f t="shared" si="25"/>
        <v>0</v>
      </c>
      <c r="N148" s="35">
        <f t="shared" si="26"/>
        <v>-144</v>
      </c>
      <c r="P148" s="25"/>
      <c r="R148" s="13">
        <f t="shared" si="20"/>
        <v>124</v>
      </c>
    </row>
    <row r="149" spans="1:18" ht="19.5">
      <c r="A149" s="26"/>
      <c r="B149" s="23"/>
      <c r="C149" s="15"/>
      <c r="D149" s="24"/>
      <c r="E149" s="14"/>
      <c r="F149" s="14"/>
      <c r="G149" s="15">
        <f t="shared" si="21"/>
        <v>0</v>
      </c>
      <c r="H149" s="47">
        <f t="shared" si="22"/>
        <v>0</v>
      </c>
      <c r="I149" s="14"/>
      <c r="J149" s="15"/>
      <c r="K149" s="15">
        <f t="shared" si="23"/>
        <v>0</v>
      </c>
      <c r="L149" s="48">
        <f t="shared" si="24"/>
        <v>0</v>
      </c>
      <c r="M149" s="36">
        <f t="shared" si="25"/>
        <v>0</v>
      </c>
      <c r="N149" s="35">
        <f t="shared" si="26"/>
        <v>-144</v>
      </c>
      <c r="P149" s="25"/>
      <c r="R149" s="13">
        <f t="shared" si="20"/>
        <v>124</v>
      </c>
    </row>
    <row r="150" spans="1:18" ht="19.5">
      <c r="A150" s="26"/>
      <c r="B150" s="23"/>
      <c r="C150" s="15"/>
      <c r="D150" s="24"/>
      <c r="E150" s="14"/>
      <c r="F150" s="14"/>
      <c r="G150" s="15">
        <f t="shared" si="21"/>
        <v>0</v>
      </c>
      <c r="H150" s="47">
        <f t="shared" si="22"/>
        <v>0</v>
      </c>
      <c r="I150" s="14"/>
      <c r="J150" s="15"/>
      <c r="K150" s="15">
        <f t="shared" si="23"/>
        <v>0</v>
      </c>
      <c r="L150" s="48">
        <f t="shared" si="24"/>
        <v>0</v>
      </c>
      <c r="M150" s="36">
        <f t="shared" si="25"/>
        <v>0</v>
      </c>
      <c r="N150" s="35">
        <f t="shared" si="26"/>
        <v>-144</v>
      </c>
      <c r="P150" s="25"/>
      <c r="R150" s="13">
        <f t="shared" si="20"/>
        <v>124</v>
      </c>
    </row>
    <row r="151" spans="1:18" ht="19.5">
      <c r="A151" s="26"/>
      <c r="B151" s="23"/>
      <c r="C151" s="15"/>
      <c r="D151" s="24"/>
      <c r="E151" s="14"/>
      <c r="F151" s="14"/>
      <c r="G151" s="15">
        <f t="shared" si="21"/>
        <v>0</v>
      </c>
      <c r="H151" s="47">
        <f t="shared" si="22"/>
        <v>0</v>
      </c>
      <c r="I151" s="14"/>
      <c r="J151" s="15"/>
      <c r="K151" s="15">
        <f t="shared" si="23"/>
        <v>0</v>
      </c>
      <c r="L151" s="48">
        <f t="shared" si="24"/>
        <v>0</v>
      </c>
      <c r="M151" s="36">
        <f t="shared" si="25"/>
        <v>0</v>
      </c>
      <c r="N151" s="35">
        <f t="shared" si="26"/>
        <v>-144</v>
      </c>
      <c r="P151" s="25"/>
      <c r="R151" s="13">
        <f t="shared" si="20"/>
        <v>124</v>
      </c>
    </row>
    <row r="152" spans="1:18" ht="19.5">
      <c r="A152" s="26"/>
      <c r="B152" s="23"/>
      <c r="C152" s="15"/>
      <c r="D152" s="24"/>
      <c r="E152" s="14"/>
      <c r="F152" s="14"/>
      <c r="G152" s="15">
        <f t="shared" si="21"/>
        <v>0</v>
      </c>
      <c r="H152" s="47">
        <f t="shared" si="22"/>
        <v>0</v>
      </c>
      <c r="I152" s="14"/>
      <c r="J152" s="15"/>
      <c r="K152" s="15">
        <f t="shared" si="23"/>
        <v>0</v>
      </c>
      <c r="L152" s="48">
        <f t="shared" si="24"/>
        <v>0</v>
      </c>
      <c r="M152" s="36">
        <f t="shared" si="25"/>
        <v>0</v>
      </c>
      <c r="N152" s="35">
        <f t="shared" si="26"/>
        <v>-144</v>
      </c>
      <c r="P152" s="25"/>
      <c r="R152" s="13">
        <f t="shared" si="20"/>
        <v>124</v>
      </c>
    </row>
    <row r="153" spans="1:18" ht="19.5">
      <c r="A153" s="26"/>
      <c r="B153" s="23"/>
      <c r="C153" s="15"/>
      <c r="D153" s="24"/>
      <c r="E153" s="14"/>
      <c r="F153" s="14"/>
      <c r="G153" s="15">
        <f t="shared" si="21"/>
        <v>0</v>
      </c>
      <c r="H153" s="47">
        <f t="shared" si="22"/>
        <v>0</v>
      </c>
      <c r="I153" s="14"/>
      <c r="J153" s="15"/>
      <c r="K153" s="15">
        <f t="shared" si="23"/>
        <v>0</v>
      </c>
      <c r="L153" s="48">
        <f t="shared" si="24"/>
        <v>0</v>
      </c>
      <c r="M153" s="36">
        <f t="shared" si="25"/>
        <v>0</v>
      </c>
      <c r="N153" s="35">
        <f t="shared" si="26"/>
        <v>-144</v>
      </c>
      <c r="P153" s="25"/>
      <c r="R153" s="13">
        <f t="shared" si="20"/>
        <v>124</v>
      </c>
    </row>
    <row r="154" spans="1:18" ht="19.5">
      <c r="A154" s="26"/>
      <c r="B154" s="23"/>
      <c r="C154" s="15"/>
      <c r="D154" s="24"/>
      <c r="E154" s="14"/>
      <c r="F154" s="14"/>
      <c r="G154" s="15">
        <f t="shared" si="21"/>
        <v>0</v>
      </c>
      <c r="H154" s="47">
        <f t="shared" si="22"/>
        <v>0</v>
      </c>
      <c r="I154" s="14"/>
      <c r="J154" s="15"/>
      <c r="K154" s="15">
        <f t="shared" si="23"/>
        <v>0</v>
      </c>
      <c r="L154" s="48">
        <f t="shared" si="24"/>
        <v>0</v>
      </c>
      <c r="M154" s="36">
        <f t="shared" si="25"/>
        <v>0</v>
      </c>
      <c r="N154" s="35">
        <f t="shared" si="26"/>
        <v>-144</v>
      </c>
      <c r="P154" s="25"/>
      <c r="R154" s="13">
        <f t="shared" si="20"/>
        <v>124</v>
      </c>
    </row>
    <row r="155" spans="1:18" ht="19.5">
      <c r="A155" s="26"/>
      <c r="B155" s="23"/>
      <c r="C155" s="15"/>
      <c r="D155" s="24"/>
      <c r="E155" s="14"/>
      <c r="F155" s="14"/>
      <c r="G155" s="15">
        <f t="shared" si="21"/>
        <v>0</v>
      </c>
      <c r="H155" s="47">
        <f t="shared" si="22"/>
        <v>0</v>
      </c>
      <c r="I155" s="14"/>
      <c r="J155" s="15"/>
      <c r="K155" s="15">
        <f t="shared" si="23"/>
        <v>0</v>
      </c>
      <c r="L155" s="48">
        <f t="shared" si="24"/>
        <v>0</v>
      </c>
      <c r="M155" s="36">
        <f t="shared" si="25"/>
        <v>0</v>
      </c>
      <c r="N155" s="35">
        <f t="shared" si="26"/>
        <v>-144</v>
      </c>
      <c r="P155" s="25"/>
      <c r="R155" s="13">
        <f t="shared" si="20"/>
        <v>124</v>
      </c>
    </row>
    <row r="156" spans="1:18" ht="19.5">
      <c r="A156" s="26"/>
      <c r="B156" s="23"/>
      <c r="C156" s="15"/>
      <c r="D156" s="24"/>
      <c r="E156" s="14"/>
      <c r="F156" s="14"/>
      <c r="G156" s="15">
        <f t="shared" si="21"/>
        <v>0</v>
      </c>
      <c r="H156" s="47">
        <f t="shared" si="22"/>
        <v>0</v>
      </c>
      <c r="I156" s="14"/>
      <c r="J156" s="15"/>
      <c r="K156" s="15">
        <f t="shared" si="23"/>
        <v>0</v>
      </c>
      <c r="L156" s="48">
        <f t="shared" si="24"/>
        <v>0</v>
      </c>
      <c r="M156" s="36">
        <f t="shared" si="25"/>
        <v>0</v>
      </c>
      <c r="N156" s="35">
        <f t="shared" si="26"/>
        <v>-144</v>
      </c>
      <c r="P156" s="25"/>
      <c r="R156" s="13">
        <f t="shared" si="20"/>
        <v>124</v>
      </c>
    </row>
    <row r="157" spans="1:18" ht="19.5">
      <c r="A157" s="26"/>
      <c r="B157" s="23"/>
      <c r="C157" s="15"/>
      <c r="D157" s="24"/>
      <c r="E157" s="14"/>
      <c r="F157" s="14"/>
      <c r="G157" s="15">
        <f t="shared" si="21"/>
        <v>0</v>
      </c>
      <c r="H157" s="47">
        <f t="shared" si="22"/>
        <v>0</v>
      </c>
      <c r="I157" s="14"/>
      <c r="J157" s="15"/>
      <c r="K157" s="15">
        <f t="shared" si="23"/>
        <v>0</v>
      </c>
      <c r="L157" s="48">
        <f t="shared" si="24"/>
        <v>0</v>
      </c>
      <c r="M157" s="36">
        <f t="shared" si="25"/>
        <v>0</v>
      </c>
      <c r="N157" s="35">
        <f t="shared" si="26"/>
        <v>-144</v>
      </c>
      <c r="P157" s="25"/>
      <c r="R157" s="13">
        <f t="shared" si="20"/>
        <v>124</v>
      </c>
    </row>
    <row r="158" spans="1:18" ht="19.5">
      <c r="A158" s="26"/>
      <c r="B158" s="23"/>
      <c r="C158" s="15"/>
      <c r="D158" s="24"/>
      <c r="E158" s="14"/>
      <c r="F158" s="14"/>
      <c r="G158" s="15">
        <f t="shared" si="21"/>
        <v>0</v>
      </c>
      <c r="H158" s="47">
        <f t="shared" si="22"/>
        <v>0</v>
      </c>
      <c r="I158" s="14"/>
      <c r="J158" s="15"/>
      <c r="K158" s="15">
        <f t="shared" si="23"/>
        <v>0</v>
      </c>
      <c r="L158" s="48">
        <f t="shared" si="24"/>
        <v>0</v>
      </c>
      <c r="M158" s="36">
        <f t="shared" si="25"/>
        <v>0</v>
      </c>
      <c r="N158" s="35">
        <f t="shared" si="26"/>
        <v>-144</v>
      </c>
      <c r="P158" s="25"/>
      <c r="R158" s="13">
        <f t="shared" si="20"/>
        <v>124</v>
      </c>
    </row>
    <row r="159" spans="1:18" ht="19.5">
      <c r="A159" s="26"/>
      <c r="B159" s="23"/>
      <c r="C159" s="15"/>
      <c r="D159" s="24"/>
      <c r="E159" s="14"/>
      <c r="F159" s="14"/>
      <c r="G159" s="15">
        <f t="shared" si="21"/>
        <v>0</v>
      </c>
      <c r="H159" s="47">
        <f t="shared" si="22"/>
        <v>0</v>
      </c>
      <c r="I159" s="14"/>
      <c r="J159" s="15"/>
      <c r="K159" s="15">
        <f t="shared" si="23"/>
        <v>0</v>
      </c>
      <c r="L159" s="48">
        <f t="shared" si="24"/>
        <v>0</v>
      </c>
      <c r="M159" s="36">
        <f t="shared" si="25"/>
        <v>0</v>
      </c>
      <c r="N159" s="35">
        <f t="shared" si="26"/>
        <v>-144</v>
      </c>
      <c r="P159" s="25"/>
      <c r="R159" s="13">
        <f t="shared" si="20"/>
        <v>124</v>
      </c>
    </row>
    <row r="160" spans="1:18" ht="19.5">
      <c r="A160" s="26"/>
      <c r="B160" s="23"/>
      <c r="C160" s="15"/>
      <c r="D160" s="24"/>
      <c r="E160" s="14"/>
      <c r="F160" s="14"/>
      <c r="G160" s="15">
        <f t="shared" si="21"/>
        <v>0</v>
      </c>
      <c r="H160" s="47">
        <f t="shared" si="22"/>
        <v>0</v>
      </c>
      <c r="I160" s="14"/>
      <c r="J160" s="15"/>
      <c r="K160" s="15">
        <f t="shared" si="23"/>
        <v>0</v>
      </c>
      <c r="L160" s="48">
        <f t="shared" si="24"/>
        <v>0</v>
      </c>
      <c r="M160" s="36">
        <f t="shared" si="25"/>
        <v>0</v>
      </c>
      <c r="N160" s="35">
        <f t="shared" si="26"/>
        <v>-144</v>
      </c>
      <c r="P160" s="25"/>
      <c r="R160" s="13">
        <f t="shared" si="20"/>
        <v>124</v>
      </c>
    </row>
    <row r="161" spans="1:18" ht="19.5">
      <c r="A161" s="26"/>
      <c r="B161" s="23"/>
      <c r="C161" s="15"/>
      <c r="D161" s="24"/>
      <c r="E161" s="14"/>
      <c r="F161" s="14"/>
      <c r="G161" s="15">
        <f t="shared" si="21"/>
        <v>0</v>
      </c>
      <c r="H161" s="47">
        <f t="shared" si="22"/>
        <v>0</v>
      </c>
      <c r="I161" s="14"/>
      <c r="J161" s="15"/>
      <c r="K161" s="15">
        <f t="shared" si="23"/>
        <v>0</v>
      </c>
      <c r="L161" s="48">
        <f t="shared" si="24"/>
        <v>0</v>
      </c>
      <c r="M161" s="36">
        <f t="shared" si="25"/>
        <v>0</v>
      </c>
      <c r="N161" s="35">
        <f t="shared" si="26"/>
        <v>-144</v>
      </c>
      <c r="P161" s="25"/>
      <c r="R161" s="13">
        <f t="shared" si="20"/>
        <v>124</v>
      </c>
    </row>
    <row r="162" spans="1:18" ht="19.5">
      <c r="A162" s="26"/>
      <c r="B162" s="23"/>
      <c r="C162" s="15"/>
      <c r="D162" s="24"/>
      <c r="E162" s="14"/>
      <c r="F162" s="14"/>
      <c r="G162" s="15">
        <f t="shared" si="21"/>
        <v>0</v>
      </c>
      <c r="H162" s="47">
        <f t="shared" si="22"/>
        <v>0</v>
      </c>
      <c r="I162" s="14"/>
      <c r="J162" s="15"/>
      <c r="K162" s="15">
        <f t="shared" si="23"/>
        <v>0</v>
      </c>
      <c r="L162" s="48">
        <f t="shared" si="24"/>
        <v>0</v>
      </c>
      <c r="M162" s="36">
        <f t="shared" si="25"/>
        <v>0</v>
      </c>
      <c r="N162" s="35">
        <f t="shared" si="26"/>
        <v>-144</v>
      </c>
      <c r="P162" s="25"/>
      <c r="R162" s="13">
        <f t="shared" si="20"/>
        <v>124</v>
      </c>
    </row>
    <row r="163" spans="1:18" ht="19.5">
      <c r="A163" s="26"/>
      <c r="B163" s="23"/>
      <c r="C163" s="15"/>
      <c r="D163" s="24"/>
      <c r="E163" s="14"/>
      <c r="F163" s="14"/>
      <c r="G163" s="15">
        <f t="shared" si="21"/>
        <v>0</v>
      </c>
      <c r="H163" s="47">
        <f t="shared" si="22"/>
        <v>0</v>
      </c>
      <c r="I163" s="14"/>
      <c r="J163" s="15"/>
      <c r="K163" s="15">
        <f t="shared" si="23"/>
        <v>0</v>
      </c>
      <c r="L163" s="48">
        <f t="shared" si="24"/>
        <v>0</v>
      </c>
      <c r="M163" s="36">
        <f t="shared" si="25"/>
        <v>0</v>
      </c>
      <c r="N163" s="35">
        <f t="shared" si="26"/>
        <v>-144</v>
      </c>
      <c r="P163" s="25"/>
      <c r="R163" s="13">
        <f t="shared" si="20"/>
        <v>124</v>
      </c>
    </row>
    <row r="164" spans="1:18" ht="19.5">
      <c r="A164" s="26"/>
      <c r="B164" s="23"/>
      <c r="C164" s="15"/>
      <c r="D164" s="24"/>
      <c r="E164" s="14"/>
      <c r="F164" s="14"/>
      <c r="G164" s="15">
        <f t="shared" si="21"/>
        <v>0</v>
      </c>
      <c r="H164" s="47">
        <f t="shared" si="22"/>
        <v>0</v>
      </c>
      <c r="I164" s="14"/>
      <c r="J164" s="15"/>
      <c r="K164" s="15">
        <f t="shared" si="23"/>
        <v>0</v>
      </c>
      <c r="L164" s="48">
        <f t="shared" si="24"/>
        <v>0</v>
      </c>
      <c r="M164" s="36">
        <f t="shared" si="25"/>
        <v>0</v>
      </c>
      <c r="N164" s="35">
        <f t="shared" si="26"/>
        <v>-144</v>
      </c>
      <c r="P164" s="25"/>
      <c r="R164" s="13">
        <f t="shared" si="20"/>
        <v>124</v>
      </c>
    </row>
    <row r="165" spans="1:18" ht="19.5">
      <c r="A165" s="26"/>
      <c r="B165" s="23"/>
      <c r="C165" s="15"/>
      <c r="D165" s="24"/>
      <c r="E165" s="14"/>
      <c r="F165" s="14"/>
      <c r="G165" s="15">
        <f t="shared" si="21"/>
        <v>0</v>
      </c>
      <c r="H165" s="47">
        <f t="shared" si="22"/>
        <v>0</v>
      </c>
      <c r="I165" s="14"/>
      <c r="J165" s="15"/>
      <c r="K165" s="15">
        <f t="shared" si="23"/>
        <v>0</v>
      </c>
      <c r="L165" s="48">
        <f t="shared" si="24"/>
        <v>0</v>
      </c>
      <c r="M165" s="36">
        <f t="shared" si="25"/>
        <v>0</v>
      </c>
      <c r="N165" s="35">
        <f t="shared" si="26"/>
        <v>-144</v>
      </c>
      <c r="P165" s="25"/>
      <c r="R165" s="13">
        <f t="shared" si="20"/>
        <v>124</v>
      </c>
    </row>
    <row r="166" spans="1:18" ht="19.5">
      <c r="A166" s="26"/>
      <c r="B166" s="23"/>
      <c r="C166" s="15"/>
      <c r="D166" s="24"/>
      <c r="E166" s="14"/>
      <c r="F166" s="14"/>
      <c r="G166" s="15">
        <f t="shared" si="21"/>
        <v>0</v>
      </c>
      <c r="H166" s="47">
        <f t="shared" si="22"/>
        <v>0</v>
      </c>
      <c r="I166" s="14"/>
      <c r="J166" s="15"/>
      <c r="K166" s="15">
        <f t="shared" si="23"/>
        <v>0</v>
      </c>
      <c r="L166" s="48">
        <f t="shared" si="24"/>
        <v>0</v>
      </c>
      <c r="M166" s="36">
        <f t="shared" si="25"/>
        <v>0</v>
      </c>
      <c r="N166" s="35">
        <f t="shared" si="26"/>
        <v>-144</v>
      </c>
      <c r="P166" s="25"/>
      <c r="R166" s="13">
        <f t="shared" si="20"/>
        <v>124</v>
      </c>
    </row>
    <row r="167" spans="1:18" ht="19.5">
      <c r="A167" s="26"/>
      <c r="B167" s="23"/>
      <c r="C167" s="15"/>
      <c r="D167" s="24"/>
      <c r="E167" s="14"/>
      <c r="F167" s="14"/>
      <c r="G167" s="15">
        <f t="shared" si="21"/>
        <v>0</v>
      </c>
      <c r="H167" s="47">
        <f t="shared" si="22"/>
        <v>0</v>
      </c>
      <c r="I167" s="14"/>
      <c r="J167" s="15"/>
      <c r="K167" s="15">
        <f t="shared" si="23"/>
        <v>0</v>
      </c>
      <c r="L167" s="48">
        <f t="shared" si="24"/>
        <v>0</v>
      </c>
      <c r="M167" s="36">
        <f t="shared" si="25"/>
        <v>0</v>
      </c>
      <c r="N167" s="35">
        <f t="shared" si="26"/>
        <v>-144</v>
      </c>
      <c r="P167" s="25"/>
      <c r="R167" s="13">
        <f t="shared" si="20"/>
        <v>124</v>
      </c>
    </row>
    <row r="168" spans="1:18" ht="19.5">
      <c r="A168" s="26"/>
      <c r="B168" s="23"/>
      <c r="C168" s="15"/>
      <c r="D168" s="24"/>
      <c r="E168" s="14"/>
      <c r="F168" s="14"/>
      <c r="G168" s="15">
        <f t="shared" si="21"/>
        <v>0</v>
      </c>
      <c r="H168" s="47">
        <f t="shared" si="22"/>
        <v>0</v>
      </c>
      <c r="I168" s="14"/>
      <c r="J168" s="15"/>
      <c r="K168" s="15">
        <f t="shared" si="23"/>
        <v>0</v>
      </c>
      <c r="L168" s="48">
        <f t="shared" si="24"/>
        <v>0</v>
      </c>
      <c r="M168" s="36">
        <f t="shared" si="25"/>
        <v>0</v>
      </c>
      <c r="N168" s="35">
        <f t="shared" si="26"/>
        <v>-144</v>
      </c>
      <c r="P168" s="25"/>
      <c r="R168" s="13">
        <f t="shared" si="20"/>
        <v>124</v>
      </c>
    </row>
    <row r="169" spans="1:18" ht="19.5">
      <c r="A169" s="26"/>
      <c r="B169" s="23"/>
      <c r="C169" s="15"/>
      <c r="D169" s="24"/>
      <c r="E169" s="14"/>
      <c r="F169" s="14"/>
      <c r="G169" s="15">
        <f t="shared" si="21"/>
        <v>0</v>
      </c>
      <c r="H169" s="47">
        <f t="shared" si="22"/>
        <v>0</v>
      </c>
      <c r="I169" s="14"/>
      <c r="J169" s="15"/>
      <c r="K169" s="15">
        <f t="shared" si="23"/>
        <v>0</v>
      </c>
      <c r="L169" s="48">
        <f t="shared" si="24"/>
        <v>0</v>
      </c>
      <c r="M169" s="36">
        <f t="shared" si="25"/>
        <v>0</v>
      </c>
      <c r="N169" s="35">
        <f t="shared" si="26"/>
        <v>-144</v>
      </c>
      <c r="P169" s="25"/>
      <c r="R169" s="13">
        <f t="shared" si="20"/>
        <v>124</v>
      </c>
    </row>
    <row r="170" spans="1:18" ht="19.5">
      <c r="A170" s="26"/>
      <c r="B170" s="23"/>
      <c r="C170" s="15"/>
      <c r="D170" s="24"/>
      <c r="E170" s="14"/>
      <c r="F170" s="14"/>
      <c r="G170" s="15">
        <f t="shared" si="21"/>
        <v>0</v>
      </c>
      <c r="H170" s="47">
        <f t="shared" si="22"/>
        <v>0</v>
      </c>
      <c r="I170" s="14"/>
      <c r="J170" s="15"/>
      <c r="K170" s="15">
        <f t="shared" si="23"/>
        <v>0</v>
      </c>
      <c r="L170" s="48">
        <f t="shared" si="24"/>
        <v>0</v>
      </c>
      <c r="M170" s="36">
        <f t="shared" si="25"/>
        <v>0</v>
      </c>
      <c r="N170" s="35">
        <f t="shared" si="26"/>
        <v>-144</v>
      </c>
      <c r="P170" s="25"/>
      <c r="R170" s="13">
        <f t="shared" si="20"/>
        <v>124</v>
      </c>
    </row>
    <row r="171" spans="1:18" ht="19.5">
      <c r="A171" s="26"/>
      <c r="B171" s="23"/>
      <c r="C171" s="15"/>
      <c r="D171" s="24"/>
      <c r="E171" s="14"/>
      <c r="F171" s="14"/>
      <c r="G171" s="15">
        <f t="shared" si="21"/>
        <v>0</v>
      </c>
      <c r="H171" s="47">
        <f t="shared" si="22"/>
        <v>0</v>
      </c>
      <c r="I171" s="14"/>
      <c r="J171" s="15"/>
      <c r="K171" s="15">
        <f t="shared" si="23"/>
        <v>0</v>
      </c>
      <c r="L171" s="48">
        <f t="shared" si="24"/>
        <v>0</v>
      </c>
      <c r="M171" s="36">
        <f t="shared" si="25"/>
        <v>0</v>
      </c>
      <c r="N171" s="35">
        <f t="shared" si="26"/>
        <v>-144</v>
      </c>
      <c r="P171" s="25"/>
      <c r="R171" s="13">
        <f t="shared" si="20"/>
        <v>124</v>
      </c>
    </row>
    <row r="172" spans="1:18" ht="19.5">
      <c r="A172" s="26"/>
      <c r="B172" s="23"/>
      <c r="C172" s="15"/>
      <c r="D172" s="24"/>
      <c r="E172" s="14"/>
      <c r="F172" s="14"/>
      <c r="G172" s="15">
        <f t="shared" si="21"/>
        <v>0</v>
      </c>
      <c r="H172" s="47">
        <f t="shared" si="22"/>
        <v>0</v>
      </c>
      <c r="I172" s="14"/>
      <c r="J172" s="15"/>
      <c r="K172" s="15">
        <f t="shared" si="23"/>
        <v>0</v>
      </c>
      <c r="L172" s="48">
        <f t="shared" si="24"/>
        <v>0</v>
      </c>
      <c r="M172" s="36">
        <f t="shared" si="25"/>
        <v>0</v>
      </c>
      <c r="N172" s="35">
        <f t="shared" si="26"/>
        <v>-144</v>
      </c>
      <c r="P172" s="25"/>
      <c r="R172" s="13">
        <f t="shared" si="20"/>
        <v>124</v>
      </c>
    </row>
    <row r="173" spans="1:18" ht="19.5">
      <c r="A173" s="26"/>
      <c r="B173" s="23"/>
      <c r="C173" s="15"/>
      <c r="D173" s="24"/>
      <c r="E173" s="14"/>
      <c r="F173" s="14"/>
      <c r="G173" s="15">
        <f t="shared" si="21"/>
        <v>0</v>
      </c>
      <c r="H173" s="47">
        <f t="shared" si="22"/>
        <v>0</v>
      </c>
      <c r="I173" s="14"/>
      <c r="J173" s="15"/>
      <c r="K173" s="15">
        <f t="shared" si="23"/>
        <v>0</v>
      </c>
      <c r="L173" s="48">
        <f t="shared" si="24"/>
        <v>0</v>
      </c>
      <c r="M173" s="36">
        <f t="shared" si="25"/>
        <v>0</v>
      </c>
      <c r="N173" s="35">
        <f t="shared" si="26"/>
        <v>-144</v>
      </c>
      <c r="P173" s="25"/>
      <c r="R173" s="13">
        <f t="shared" si="20"/>
        <v>124</v>
      </c>
    </row>
    <row r="174" spans="1:18" ht="19.5">
      <c r="A174" s="26"/>
      <c r="B174" s="23"/>
      <c r="C174" s="15"/>
      <c r="D174" s="24"/>
      <c r="E174" s="14"/>
      <c r="F174" s="14"/>
      <c r="G174" s="15">
        <f t="shared" si="21"/>
        <v>0</v>
      </c>
      <c r="H174" s="47">
        <f t="shared" si="22"/>
        <v>0</v>
      </c>
      <c r="I174" s="14"/>
      <c r="J174" s="15"/>
      <c r="K174" s="15">
        <f t="shared" si="23"/>
        <v>0</v>
      </c>
      <c r="L174" s="48">
        <f t="shared" si="24"/>
        <v>0</v>
      </c>
      <c r="M174" s="36">
        <f t="shared" si="25"/>
        <v>0</v>
      </c>
      <c r="N174" s="35">
        <f t="shared" si="26"/>
        <v>-144</v>
      </c>
      <c r="P174" s="25"/>
      <c r="R174" s="13">
        <f t="shared" si="20"/>
        <v>124</v>
      </c>
    </row>
    <row r="175" spans="1:18" ht="19.5">
      <c r="A175" s="26"/>
      <c r="B175" s="23"/>
      <c r="C175" s="15"/>
      <c r="D175" s="24"/>
      <c r="E175" s="14"/>
      <c r="F175" s="14"/>
      <c r="G175" s="15">
        <f t="shared" si="21"/>
        <v>0</v>
      </c>
      <c r="H175" s="47">
        <f t="shared" si="22"/>
        <v>0</v>
      </c>
      <c r="I175" s="14"/>
      <c r="J175" s="15"/>
      <c r="K175" s="15">
        <f t="shared" si="23"/>
        <v>0</v>
      </c>
      <c r="L175" s="48">
        <f t="shared" si="24"/>
        <v>0</v>
      </c>
      <c r="M175" s="36">
        <f t="shared" si="25"/>
        <v>0</v>
      </c>
      <c r="N175" s="35">
        <f t="shared" si="26"/>
        <v>-144</v>
      </c>
      <c r="P175" s="25"/>
      <c r="R175" s="13">
        <f t="shared" si="20"/>
        <v>124</v>
      </c>
    </row>
    <row r="176" spans="1:18" ht="19.5">
      <c r="A176" s="26"/>
      <c r="B176" s="23"/>
      <c r="C176" s="15"/>
      <c r="D176" s="24"/>
      <c r="E176" s="14"/>
      <c r="F176" s="14"/>
      <c r="G176" s="15">
        <f t="shared" si="21"/>
        <v>0</v>
      </c>
      <c r="H176" s="47">
        <f t="shared" si="22"/>
        <v>0</v>
      </c>
      <c r="I176" s="14"/>
      <c r="J176" s="15"/>
      <c r="K176" s="15">
        <f t="shared" si="23"/>
        <v>0</v>
      </c>
      <c r="L176" s="48">
        <f t="shared" si="24"/>
        <v>0</v>
      </c>
      <c r="M176" s="36">
        <f t="shared" si="25"/>
        <v>0</v>
      </c>
      <c r="N176" s="35">
        <f t="shared" si="26"/>
        <v>-144</v>
      </c>
      <c r="P176" s="25"/>
      <c r="R176" s="13">
        <f t="shared" si="20"/>
        <v>124</v>
      </c>
    </row>
    <row r="177" spans="1:18" ht="19.5">
      <c r="A177" s="26"/>
      <c r="B177" s="23"/>
      <c r="C177" s="15"/>
      <c r="D177" s="24"/>
      <c r="E177" s="14"/>
      <c r="F177" s="14"/>
      <c r="G177" s="15">
        <f t="shared" si="21"/>
        <v>0</v>
      </c>
      <c r="H177" s="47">
        <f t="shared" si="22"/>
        <v>0</v>
      </c>
      <c r="I177" s="14"/>
      <c r="J177" s="15"/>
      <c r="K177" s="15">
        <f t="shared" si="23"/>
        <v>0</v>
      </c>
      <c r="L177" s="48">
        <f t="shared" si="24"/>
        <v>0</v>
      </c>
      <c r="M177" s="36">
        <f t="shared" si="25"/>
        <v>0</v>
      </c>
      <c r="N177" s="35">
        <f t="shared" si="26"/>
        <v>-144</v>
      </c>
      <c r="P177" s="25"/>
      <c r="R177" s="13">
        <f t="shared" si="20"/>
        <v>124</v>
      </c>
    </row>
    <row r="178" spans="1:18" ht="19.5">
      <c r="A178" s="26"/>
      <c r="B178" s="23"/>
      <c r="C178" s="15"/>
      <c r="D178" s="24"/>
      <c r="E178" s="14"/>
      <c r="F178" s="14"/>
      <c r="G178" s="15">
        <f t="shared" si="21"/>
        <v>0</v>
      </c>
      <c r="H178" s="47">
        <f t="shared" si="22"/>
        <v>0</v>
      </c>
      <c r="I178" s="14"/>
      <c r="J178" s="15"/>
      <c r="K178" s="15">
        <f t="shared" si="23"/>
        <v>0</v>
      </c>
      <c r="L178" s="48">
        <f t="shared" si="24"/>
        <v>0</v>
      </c>
      <c r="M178" s="36">
        <f t="shared" si="25"/>
        <v>0</v>
      </c>
      <c r="N178" s="35">
        <f t="shared" si="26"/>
        <v>-144</v>
      </c>
      <c r="P178" s="25"/>
      <c r="R178" s="13">
        <f t="shared" si="20"/>
        <v>124</v>
      </c>
    </row>
    <row r="179" spans="1:18" ht="19.5">
      <c r="A179" s="26"/>
      <c r="B179" s="23"/>
      <c r="C179" s="15"/>
      <c r="D179" s="24"/>
      <c r="E179" s="14"/>
      <c r="F179" s="14"/>
      <c r="G179" s="15">
        <f t="shared" si="21"/>
        <v>0</v>
      </c>
      <c r="H179" s="47">
        <f t="shared" si="22"/>
        <v>0</v>
      </c>
      <c r="I179" s="14"/>
      <c r="J179" s="15"/>
      <c r="K179" s="15">
        <f t="shared" si="23"/>
        <v>0</v>
      </c>
      <c r="L179" s="48">
        <f t="shared" si="24"/>
        <v>0</v>
      </c>
      <c r="M179" s="36">
        <f t="shared" si="25"/>
        <v>0</v>
      </c>
      <c r="N179" s="35">
        <f t="shared" si="26"/>
        <v>-144</v>
      </c>
      <c r="P179" s="25"/>
      <c r="R179" s="13">
        <f t="shared" si="20"/>
        <v>124</v>
      </c>
    </row>
    <row r="180" spans="1:18" ht="19.5" thickBot="1">
      <c r="B180" s="1"/>
      <c r="C180" s="1"/>
      <c r="D180" s="1"/>
      <c r="E180" s="1"/>
      <c r="F180" s="1"/>
      <c r="G180" s="1"/>
      <c r="H180" s="1"/>
      <c r="I180" s="1"/>
      <c r="J180" s="1"/>
      <c r="K180" s="1"/>
      <c r="P180" s="1"/>
    </row>
    <row r="181" spans="1:18" ht="20.25" thickBot="1">
      <c r="A181" s="137" t="s">
        <v>22</v>
      </c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9"/>
      <c r="N181" s="33" t="s">
        <v>23</v>
      </c>
      <c r="P181" s="1"/>
    </row>
    <row r="182" spans="1:18" s="46" customFormat="1" ht="20.25" thickBot="1">
      <c r="A182" s="4" t="s">
        <v>12</v>
      </c>
      <c r="B182" s="5" t="s">
        <v>8</v>
      </c>
      <c r="C182" s="5"/>
      <c r="D182" s="4" t="s">
        <v>1</v>
      </c>
      <c r="E182" s="4" t="s">
        <v>2</v>
      </c>
      <c r="F182" s="4" t="s">
        <v>3</v>
      </c>
      <c r="G182" s="4" t="s">
        <v>4</v>
      </c>
      <c r="H182" s="31" t="s">
        <v>11</v>
      </c>
      <c r="I182" s="4" t="s">
        <v>2</v>
      </c>
      <c r="J182" s="4" t="s">
        <v>3</v>
      </c>
      <c r="K182" s="4" t="s">
        <v>4</v>
      </c>
      <c r="L182" s="31" t="s">
        <v>11</v>
      </c>
      <c r="M182" s="4" t="s">
        <v>10</v>
      </c>
      <c r="N182" s="34" t="s">
        <v>24</v>
      </c>
      <c r="R182" s="12" t="s">
        <v>20</v>
      </c>
    </row>
    <row r="183" spans="1:18" ht="19.5">
      <c r="A183" s="26"/>
      <c r="B183" s="23"/>
      <c r="C183" s="23"/>
      <c r="D183" s="24"/>
      <c r="E183" s="14"/>
      <c r="F183" s="14"/>
      <c r="G183" s="15">
        <f t="shared" ref="G183:G193" si="27">SUM(E183+F183)</f>
        <v>0</v>
      </c>
      <c r="H183" s="16">
        <f t="shared" ref="H183:H193" si="28">(G183-D183)</f>
        <v>0</v>
      </c>
      <c r="I183" s="14"/>
      <c r="J183" s="15"/>
      <c r="K183" s="15">
        <f t="shared" ref="K183:K193" si="29">SUM(I183:J183)</f>
        <v>0</v>
      </c>
      <c r="L183" s="17">
        <f t="shared" ref="L183:L193" si="30">+(K183-D183)</f>
        <v>0</v>
      </c>
      <c r="M183" s="36">
        <f t="shared" ref="M183:M193" si="31">G183+K183</f>
        <v>0</v>
      </c>
      <c r="N183" s="35">
        <f t="shared" ref="N183:N193" si="32">(M183-144)</f>
        <v>-144</v>
      </c>
      <c r="P183" s="25"/>
      <c r="R183" s="13">
        <f t="shared" ref="R183:R193" si="33" xml:space="preserve"> DATEDIF(P183,$R$7,"y")</f>
        <v>124</v>
      </c>
    </row>
    <row r="184" spans="1:18" ht="19.5">
      <c r="A184" s="26"/>
      <c r="B184" s="23"/>
      <c r="C184" s="23"/>
      <c r="D184" s="24"/>
      <c r="E184" s="14"/>
      <c r="F184" s="14"/>
      <c r="G184" s="15">
        <f t="shared" si="27"/>
        <v>0</v>
      </c>
      <c r="H184" s="16">
        <f t="shared" si="28"/>
        <v>0</v>
      </c>
      <c r="I184" s="14"/>
      <c r="J184" s="15"/>
      <c r="K184" s="15">
        <f t="shared" si="29"/>
        <v>0</v>
      </c>
      <c r="L184" s="17">
        <f t="shared" si="30"/>
        <v>0</v>
      </c>
      <c r="M184" s="36">
        <f t="shared" si="31"/>
        <v>0</v>
      </c>
      <c r="N184" s="35">
        <f t="shared" si="32"/>
        <v>-144</v>
      </c>
      <c r="P184" s="25"/>
      <c r="R184" s="13">
        <f t="shared" si="33"/>
        <v>124</v>
      </c>
    </row>
    <row r="185" spans="1:18" ht="19.5">
      <c r="A185" s="26"/>
      <c r="B185" s="23"/>
      <c r="C185" s="23"/>
      <c r="D185" s="24"/>
      <c r="E185" s="14"/>
      <c r="F185" s="14"/>
      <c r="G185" s="15">
        <f t="shared" si="27"/>
        <v>0</v>
      </c>
      <c r="H185" s="16">
        <f t="shared" si="28"/>
        <v>0</v>
      </c>
      <c r="I185" s="14"/>
      <c r="J185" s="15"/>
      <c r="K185" s="15">
        <f t="shared" si="29"/>
        <v>0</v>
      </c>
      <c r="L185" s="17">
        <f t="shared" si="30"/>
        <v>0</v>
      </c>
      <c r="M185" s="36">
        <f t="shared" si="31"/>
        <v>0</v>
      </c>
      <c r="N185" s="35">
        <f t="shared" si="32"/>
        <v>-144</v>
      </c>
      <c r="P185" s="25"/>
      <c r="R185" s="13">
        <f t="shared" si="33"/>
        <v>124</v>
      </c>
    </row>
    <row r="186" spans="1:18" ht="19.5">
      <c r="A186" s="26"/>
      <c r="B186" s="23"/>
      <c r="C186" s="23"/>
      <c r="D186" s="24"/>
      <c r="E186" s="14"/>
      <c r="F186" s="14"/>
      <c r="G186" s="15">
        <f t="shared" si="27"/>
        <v>0</v>
      </c>
      <c r="H186" s="16">
        <f t="shared" si="28"/>
        <v>0</v>
      </c>
      <c r="I186" s="14"/>
      <c r="J186" s="15"/>
      <c r="K186" s="15">
        <f t="shared" si="29"/>
        <v>0</v>
      </c>
      <c r="L186" s="17">
        <f t="shared" si="30"/>
        <v>0</v>
      </c>
      <c r="M186" s="36">
        <f t="shared" si="31"/>
        <v>0</v>
      </c>
      <c r="N186" s="35">
        <f t="shared" si="32"/>
        <v>-144</v>
      </c>
      <c r="P186" s="25"/>
      <c r="R186" s="13">
        <f t="shared" si="33"/>
        <v>124</v>
      </c>
    </row>
    <row r="187" spans="1:18" ht="19.5">
      <c r="A187" s="26"/>
      <c r="B187" s="23"/>
      <c r="C187" s="23"/>
      <c r="D187" s="24"/>
      <c r="E187" s="14"/>
      <c r="F187" s="14"/>
      <c r="G187" s="15">
        <f t="shared" si="27"/>
        <v>0</v>
      </c>
      <c r="H187" s="16">
        <f t="shared" si="28"/>
        <v>0</v>
      </c>
      <c r="I187" s="14"/>
      <c r="J187" s="15"/>
      <c r="K187" s="15">
        <f t="shared" si="29"/>
        <v>0</v>
      </c>
      <c r="L187" s="17">
        <f t="shared" si="30"/>
        <v>0</v>
      </c>
      <c r="M187" s="36">
        <f t="shared" si="31"/>
        <v>0</v>
      </c>
      <c r="N187" s="35">
        <f t="shared" si="32"/>
        <v>-144</v>
      </c>
      <c r="P187" s="25"/>
      <c r="R187" s="13">
        <f t="shared" si="33"/>
        <v>124</v>
      </c>
    </row>
    <row r="188" spans="1:18" ht="19.5">
      <c r="A188" s="26"/>
      <c r="B188" s="23"/>
      <c r="C188" s="23"/>
      <c r="D188" s="24"/>
      <c r="E188" s="14"/>
      <c r="F188" s="14"/>
      <c r="G188" s="15">
        <f t="shared" si="27"/>
        <v>0</v>
      </c>
      <c r="H188" s="16">
        <f t="shared" si="28"/>
        <v>0</v>
      </c>
      <c r="I188" s="14"/>
      <c r="J188" s="15"/>
      <c r="K188" s="15">
        <f t="shared" si="29"/>
        <v>0</v>
      </c>
      <c r="L188" s="17">
        <f t="shared" si="30"/>
        <v>0</v>
      </c>
      <c r="M188" s="36">
        <f t="shared" si="31"/>
        <v>0</v>
      </c>
      <c r="N188" s="35">
        <f t="shared" si="32"/>
        <v>-144</v>
      </c>
      <c r="P188" s="25"/>
      <c r="R188" s="13">
        <f t="shared" si="33"/>
        <v>124</v>
      </c>
    </row>
    <row r="189" spans="1:18" ht="19.5">
      <c r="A189" s="26"/>
      <c r="B189" s="23"/>
      <c r="C189" s="23"/>
      <c r="D189" s="24"/>
      <c r="E189" s="14"/>
      <c r="F189" s="14"/>
      <c r="G189" s="15">
        <f t="shared" si="27"/>
        <v>0</v>
      </c>
      <c r="H189" s="16">
        <f t="shared" si="28"/>
        <v>0</v>
      </c>
      <c r="I189" s="14"/>
      <c r="J189" s="15"/>
      <c r="K189" s="15">
        <f t="shared" si="29"/>
        <v>0</v>
      </c>
      <c r="L189" s="17">
        <f t="shared" si="30"/>
        <v>0</v>
      </c>
      <c r="M189" s="36">
        <f t="shared" si="31"/>
        <v>0</v>
      </c>
      <c r="N189" s="35">
        <f t="shared" si="32"/>
        <v>-144</v>
      </c>
      <c r="P189" s="25"/>
      <c r="R189" s="13">
        <f t="shared" si="33"/>
        <v>124</v>
      </c>
    </row>
    <row r="190" spans="1:18" ht="19.5">
      <c r="A190" s="26"/>
      <c r="B190" s="23"/>
      <c r="C190" s="23"/>
      <c r="D190" s="24"/>
      <c r="E190" s="14"/>
      <c r="F190" s="14"/>
      <c r="G190" s="15">
        <f t="shared" si="27"/>
        <v>0</v>
      </c>
      <c r="H190" s="16">
        <f t="shared" si="28"/>
        <v>0</v>
      </c>
      <c r="I190" s="14"/>
      <c r="J190" s="15"/>
      <c r="K190" s="15">
        <f t="shared" si="29"/>
        <v>0</v>
      </c>
      <c r="L190" s="17">
        <f t="shared" si="30"/>
        <v>0</v>
      </c>
      <c r="M190" s="36">
        <f t="shared" si="31"/>
        <v>0</v>
      </c>
      <c r="N190" s="35">
        <f t="shared" si="32"/>
        <v>-144</v>
      </c>
      <c r="P190" s="25"/>
      <c r="R190" s="13">
        <f t="shared" si="33"/>
        <v>124</v>
      </c>
    </row>
    <row r="191" spans="1:18" ht="19.5">
      <c r="A191" s="26"/>
      <c r="B191" s="23"/>
      <c r="C191" s="23"/>
      <c r="D191" s="24"/>
      <c r="E191" s="14"/>
      <c r="F191" s="14"/>
      <c r="G191" s="15">
        <f t="shared" si="27"/>
        <v>0</v>
      </c>
      <c r="H191" s="16">
        <f t="shared" si="28"/>
        <v>0</v>
      </c>
      <c r="I191" s="14"/>
      <c r="J191" s="15"/>
      <c r="K191" s="15">
        <f t="shared" si="29"/>
        <v>0</v>
      </c>
      <c r="L191" s="17">
        <f t="shared" si="30"/>
        <v>0</v>
      </c>
      <c r="M191" s="36">
        <f t="shared" si="31"/>
        <v>0</v>
      </c>
      <c r="N191" s="35">
        <f t="shared" si="32"/>
        <v>-144</v>
      </c>
      <c r="P191" s="25"/>
      <c r="R191" s="13">
        <f t="shared" si="33"/>
        <v>124</v>
      </c>
    </row>
    <row r="192" spans="1:18" ht="19.5">
      <c r="A192" s="26"/>
      <c r="B192" s="23"/>
      <c r="C192" s="23"/>
      <c r="D192" s="24"/>
      <c r="E192" s="14"/>
      <c r="F192" s="14"/>
      <c r="G192" s="15">
        <f t="shared" si="27"/>
        <v>0</v>
      </c>
      <c r="H192" s="16">
        <f t="shared" si="28"/>
        <v>0</v>
      </c>
      <c r="I192" s="14"/>
      <c r="J192" s="15"/>
      <c r="K192" s="15">
        <f t="shared" si="29"/>
        <v>0</v>
      </c>
      <c r="L192" s="17">
        <f t="shared" si="30"/>
        <v>0</v>
      </c>
      <c r="M192" s="36">
        <f t="shared" si="31"/>
        <v>0</v>
      </c>
      <c r="N192" s="35">
        <f t="shared" si="32"/>
        <v>-144</v>
      </c>
      <c r="P192" s="25"/>
      <c r="R192" s="13">
        <f t="shared" si="33"/>
        <v>124</v>
      </c>
    </row>
    <row r="193" spans="1:18" ht="19.5">
      <c r="A193" s="26"/>
      <c r="B193" s="23"/>
      <c r="C193" s="23"/>
      <c r="D193" s="24"/>
      <c r="E193" s="14"/>
      <c r="F193" s="14"/>
      <c r="G193" s="15">
        <f t="shared" si="27"/>
        <v>0</v>
      </c>
      <c r="H193" s="16">
        <f t="shared" si="28"/>
        <v>0</v>
      </c>
      <c r="I193" s="14"/>
      <c r="J193" s="15"/>
      <c r="K193" s="15">
        <f t="shared" si="29"/>
        <v>0</v>
      </c>
      <c r="L193" s="17">
        <f t="shared" si="30"/>
        <v>0</v>
      </c>
      <c r="M193" s="36">
        <f t="shared" si="31"/>
        <v>0</v>
      </c>
      <c r="N193" s="35">
        <f t="shared" si="32"/>
        <v>-144</v>
      </c>
      <c r="P193" s="25"/>
      <c r="R193" s="13">
        <f t="shared" si="33"/>
        <v>124</v>
      </c>
    </row>
  </sheetData>
  <sortState xmlns:xlrd2="http://schemas.microsoft.com/office/spreadsheetml/2017/richdata2" ref="A13:R157">
    <sortCondition ref="R13:R157"/>
  </sortState>
  <mergeCells count="10">
    <mergeCell ref="A9:M9"/>
    <mergeCell ref="A10:N10"/>
    <mergeCell ref="A11:M11"/>
    <mergeCell ref="A181:M181"/>
    <mergeCell ref="A1:M1"/>
    <mergeCell ref="A2:M2"/>
    <mergeCell ref="A4:M4"/>
    <mergeCell ref="A5:M5"/>
    <mergeCell ref="A6:M6"/>
    <mergeCell ref="A8:M8"/>
  </mergeCells>
  <conditionalFormatting sqref="N183:N193">
    <cfRule type="cellIs" dxfId="93" priority="3" operator="lessThan">
      <formula>0</formula>
    </cfRule>
    <cfRule type="cellIs" dxfId="92" priority="4" operator="greaterThan">
      <formula>0</formula>
    </cfRule>
  </conditionalFormatting>
  <conditionalFormatting sqref="N13:N179">
    <cfRule type="cellIs" dxfId="91" priority="1" operator="lessThan">
      <formula>0</formula>
    </cfRule>
    <cfRule type="cellIs" dxfId="90" priority="2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G51"/>
  <sheetViews>
    <sheetView workbookViewId="0">
      <selection sqref="A1:E1"/>
    </sheetView>
  </sheetViews>
  <sheetFormatPr baseColWidth="10" defaultRowHeight="15"/>
  <cols>
    <col min="1" max="1" width="5.5703125" style="21" bestFit="1" customWidth="1"/>
    <col min="2" max="5" width="21.7109375" customWidth="1"/>
    <col min="6" max="6" width="2" bestFit="1" customWidth="1"/>
    <col min="7" max="7" width="4" bestFit="1" customWidth="1"/>
    <col min="18" max="18" width="32.140625" bestFit="1" customWidth="1"/>
  </cols>
  <sheetData>
    <row r="1" spans="1:6" s="101" customFormat="1" ht="25.5" customHeight="1">
      <c r="A1" s="162" t="s">
        <v>40</v>
      </c>
      <c r="B1" s="162"/>
      <c r="C1" s="162"/>
      <c r="D1" s="162"/>
      <c r="E1" s="162"/>
    </row>
    <row r="2" spans="1:6" s="1" customFormat="1" ht="27" thickBot="1">
      <c r="A2" s="163" t="s">
        <v>37</v>
      </c>
      <c r="B2" s="163"/>
      <c r="C2" s="163"/>
      <c r="D2" s="163"/>
      <c r="E2" s="163"/>
    </row>
    <row r="3" spans="1:6" s="102" customFormat="1" ht="16.5" thickBot="1">
      <c r="A3" s="164" t="s">
        <v>197</v>
      </c>
      <c r="B3" s="165"/>
      <c r="C3" s="165"/>
      <c r="D3" s="165"/>
      <c r="E3" s="166"/>
    </row>
    <row r="4" spans="1:6" s="103" customFormat="1" ht="15.75">
      <c r="A4" s="167" t="s">
        <v>9</v>
      </c>
      <c r="B4" s="167"/>
      <c r="C4" s="167"/>
      <c r="D4" s="167"/>
      <c r="E4" s="167"/>
    </row>
    <row r="5" spans="1:6" s="103" customFormat="1" ht="16.5" thickBot="1">
      <c r="A5" s="168" t="s">
        <v>198</v>
      </c>
      <c r="B5" s="168"/>
      <c r="C5" s="168"/>
      <c r="D5" s="168"/>
      <c r="E5" s="168"/>
    </row>
    <row r="6" spans="1:6" ht="13.5" thickBot="1">
      <c r="A6" s="169" t="s">
        <v>199</v>
      </c>
      <c r="B6" s="170"/>
      <c r="C6" s="170"/>
      <c r="D6" s="170"/>
      <c r="E6" s="171"/>
      <c r="F6" s="99"/>
    </row>
    <row r="7" spans="1:6" ht="15" customHeight="1">
      <c r="A7" s="125">
        <v>0.3125</v>
      </c>
      <c r="B7" s="104" t="s">
        <v>138</v>
      </c>
      <c r="C7" s="105" t="s">
        <v>158</v>
      </c>
      <c r="D7" s="105" t="s">
        <v>140</v>
      </c>
      <c r="E7" s="106" t="s">
        <v>56</v>
      </c>
      <c r="F7" s="99">
        <f t="shared" ref="F7:F46" si="0">COUNTA(B7,C7,D7,E7)</f>
        <v>4</v>
      </c>
    </row>
    <row r="8" spans="1:6" ht="15" customHeight="1">
      <c r="A8" s="125">
        <v>0.31874999999999998</v>
      </c>
      <c r="B8" s="107" t="s">
        <v>166</v>
      </c>
      <c r="C8" s="108" t="s">
        <v>159</v>
      </c>
      <c r="D8" s="108" t="s">
        <v>152</v>
      </c>
      <c r="E8" s="109" t="s">
        <v>91</v>
      </c>
      <c r="F8" s="99">
        <f t="shared" si="0"/>
        <v>4</v>
      </c>
    </row>
    <row r="9" spans="1:6" ht="15" customHeight="1">
      <c r="A9" s="125">
        <v>0.32500000000000001</v>
      </c>
      <c r="B9" s="107" t="s">
        <v>106</v>
      </c>
      <c r="C9" s="108" t="s">
        <v>60</v>
      </c>
      <c r="D9" s="108" t="s">
        <v>144</v>
      </c>
      <c r="E9" s="109" t="s">
        <v>149</v>
      </c>
      <c r="F9" s="99">
        <f t="shared" si="0"/>
        <v>4</v>
      </c>
    </row>
    <row r="10" spans="1:6" ht="15" customHeight="1">
      <c r="A10" s="125">
        <v>0.33124999999999999</v>
      </c>
      <c r="B10" s="107" t="s">
        <v>61</v>
      </c>
      <c r="C10" s="108" t="s">
        <v>85</v>
      </c>
      <c r="D10" s="108" t="s">
        <v>73</v>
      </c>
      <c r="E10" s="109" t="s">
        <v>72</v>
      </c>
      <c r="F10" s="99">
        <f t="shared" si="0"/>
        <v>4</v>
      </c>
    </row>
    <row r="11" spans="1:6" ht="15" customHeight="1">
      <c r="A11" s="125">
        <v>0.33750000000000002</v>
      </c>
      <c r="B11" s="107" t="s">
        <v>200</v>
      </c>
      <c r="C11" s="108" t="s">
        <v>145</v>
      </c>
      <c r="D11" s="108" t="s">
        <v>201</v>
      </c>
      <c r="E11" s="109" t="s">
        <v>80</v>
      </c>
      <c r="F11" s="99">
        <f t="shared" si="0"/>
        <v>4</v>
      </c>
    </row>
    <row r="12" spans="1:6" ht="15" customHeight="1">
      <c r="A12" s="125">
        <v>0.34375</v>
      </c>
      <c r="B12" s="107" t="s">
        <v>104</v>
      </c>
      <c r="C12" s="108" t="s">
        <v>123</v>
      </c>
      <c r="D12" s="108" t="s">
        <v>90</v>
      </c>
      <c r="E12" s="109" t="s">
        <v>116</v>
      </c>
      <c r="F12" s="99">
        <f t="shared" si="0"/>
        <v>4</v>
      </c>
    </row>
    <row r="13" spans="1:6" ht="15" customHeight="1">
      <c r="A13" s="125">
        <v>0.35</v>
      </c>
      <c r="B13" s="107" t="s">
        <v>59</v>
      </c>
      <c r="C13" s="108" t="s">
        <v>127</v>
      </c>
      <c r="D13" s="108" t="s">
        <v>202</v>
      </c>
      <c r="E13" s="109" t="s">
        <v>203</v>
      </c>
      <c r="F13" s="99">
        <f t="shared" si="0"/>
        <v>4</v>
      </c>
    </row>
    <row r="14" spans="1:6" ht="15" customHeight="1">
      <c r="A14" s="125">
        <v>0.35625000000000001</v>
      </c>
      <c r="B14" s="107" t="s">
        <v>118</v>
      </c>
      <c r="C14" s="108" t="s">
        <v>76</v>
      </c>
      <c r="D14" s="108" t="s">
        <v>117</v>
      </c>
      <c r="E14" s="109" t="s">
        <v>130</v>
      </c>
      <c r="F14" s="99">
        <f t="shared" si="0"/>
        <v>4</v>
      </c>
    </row>
    <row r="15" spans="1:6" ht="15" customHeight="1">
      <c r="A15" s="125">
        <v>0.36249999999999999</v>
      </c>
      <c r="B15" s="107" t="s">
        <v>94</v>
      </c>
      <c r="C15" s="108" t="s">
        <v>70</v>
      </c>
      <c r="D15" s="108" t="s">
        <v>172</v>
      </c>
      <c r="E15" s="109" t="s">
        <v>102</v>
      </c>
      <c r="F15" s="99">
        <f t="shared" si="0"/>
        <v>4</v>
      </c>
    </row>
    <row r="16" spans="1:6" ht="15" customHeight="1">
      <c r="A16" s="125">
        <v>0.36875000000000002</v>
      </c>
      <c r="B16" s="107" t="s">
        <v>124</v>
      </c>
      <c r="C16" s="108" t="s">
        <v>165</v>
      </c>
      <c r="D16" s="108" t="s">
        <v>174</v>
      </c>
      <c r="E16" s="109" t="s">
        <v>164</v>
      </c>
      <c r="F16" s="99">
        <f t="shared" si="0"/>
        <v>4</v>
      </c>
    </row>
    <row r="17" spans="1:6" ht="15" customHeight="1">
      <c r="A17" s="125">
        <v>0.375</v>
      </c>
      <c r="B17" s="107" t="s">
        <v>50</v>
      </c>
      <c r="C17" s="108" t="s">
        <v>52</v>
      </c>
      <c r="D17" s="108" t="s">
        <v>150</v>
      </c>
      <c r="E17" s="109" t="s">
        <v>137</v>
      </c>
      <c r="F17" s="99">
        <f t="shared" si="0"/>
        <v>4</v>
      </c>
    </row>
    <row r="18" spans="1:6" ht="15" customHeight="1">
      <c r="A18" s="125">
        <v>0.38124999999999998</v>
      </c>
      <c r="B18" s="107" t="s">
        <v>62</v>
      </c>
      <c r="C18" s="108" t="s">
        <v>84</v>
      </c>
      <c r="D18" s="108" t="s">
        <v>75</v>
      </c>
      <c r="E18" s="109" t="s">
        <v>87</v>
      </c>
      <c r="F18" s="99">
        <f t="shared" si="0"/>
        <v>4</v>
      </c>
    </row>
    <row r="19" spans="1:6" ht="15" customHeight="1">
      <c r="A19" s="125">
        <v>0.38750000000000001</v>
      </c>
      <c r="B19" s="107" t="s">
        <v>74</v>
      </c>
      <c r="C19" s="108" t="s">
        <v>163</v>
      </c>
      <c r="D19" s="108" t="s">
        <v>171</v>
      </c>
      <c r="E19" s="110"/>
      <c r="F19" s="99">
        <f t="shared" si="0"/>
        <v>3</v>
      </c>
    </row>
    <row r="20" spans="1:6" ht="15" customHeight="1">
      <c r="A20" s="125">
        <v>0.39374999999999999</v>
      </c>
      <c r="B20" s="107" t="s">
        <v>115</v>
      </c>
      <c r="C20" s="124" t="s">
        <v>143</v>
      </c>
      <c r="D20" s="108" t="s">
        <v>109</v>
      </c>
      <c r="E20" s="109" t="s">
        <v>120</v>
      </c>
      <c r="F20" s="99">
        <v>3</v>
      </c>
    </row>
    <row r="21" spans="1:6" ht="15" customHeight="1">
      <c r="A21" s="125">
        <v>0.4</v>
      </c>
      <c r="B21" s="107" t="s">
        <v>190</v>
      </c>
      <c r="C21" s="108" t="s">
        <v>186</v>
      </c>
      <c r="D21" s="108" t="s">
        <v>68</v>
      </c>
      <c r="E21" s="109" t="s">
        <v>42</v>
      </c>
      <c r="F21" s="99">
        <f t="shared" si="0"/>
        <v>4</v>
      </c>
    </row>
    <row r="22" spans="1:6" ht="15" customHeight="1">
      <c r="A22" s="125">
        <v>0.40625</v>
      </c>
      <c r="B22" s="107" t="s">
        <v>112</v>
      </c>
      <c r="C22" s="108" t="s">
        <v>108</v>
      </c>
      <c r="D22" s="108" t="s">
        <v>111</v>
      </c>
      <c r="E22" s="109" t="s">
        <v>180</v>
      </c>
      <c r="F22" s="99">
        <f t="shared" si="0"/>
        <v>4</v>
      </c>
    </row>
    <row r="23" spans="1:6" ht="15" customHeight="1">
      <c r="A23" s="125">
        <v>0.41249999999999998</v>
      </c>
      <c r="B23" s="107" t="s">
        <v>177</v>
      </c>
      <c r="C23" s="108" t="s">
        <v>135</v>
      </c>
      <c r="D23" s="108" t="s">
        <v>66</v>
      </c>
      <c r="E23" s="109" t="s">
        <v>88</v>
      </c>
      <c r="F23" s="99">
        <f t="shared" si="0"/>
        <v>4</v>
      </c>
    </row>
    <row r="24" spans="1:6" ht="15" customHeight="1" thickBot="1">
      <c r="A24" s="125">
        <v>0.41875000000000001</v>
      </c>
      <c r="B24" s="107" t="s">
        <v>160</v>
      </c>
      <c r="C24" s="108" t="s">
        <v>131</v>
      </c>
      <c r="D24" s="108" t="s">
        <v>121</v>
      </c>
      <c r="E24" s="109" t="s">
        <v>105</v>
      </c>
      <c r="F24" s="99">
        <f t="shared" si="0"/>
        <v>4</v>
      </c>
    </row>
    <row r="25" spans="1:6" ht="15" customHeight="1">
      <c r="A25" s="111">
        <v>0.42499999999999999</v>
      </c>
      <c r="B25" s="107" t="s">
        <v>157</v>
      </c>
      <c r="C25" s="108" t="s">
        <v>167</v>
      </c>
      <c r="D25" s="108" t="s">
        <v>204</v>
      </c>
      <c r="E25" s="109"/>
      <c r="F25" s="99">
        <f t="shared" si="0"/>
        <v>3</v>
      </c>
    </row>
    <row r="26" spans="1:6" ht="15" customHeight="1">
      <c r="A26" s="112">
        <v>0.43125000000000002</v>
      </c>
      <c r="B26" s="107" t="s">
        <v>148</v>
      </c>
      <c r="C26" s="108" t="s">
        <v>126</v>
      </c>
      <c r="D26" s="108" t="s">
        <v>110</v>
      </c>
      <c r="E26" s="109" t="s">
        <v>168</v>
      </c>
      <c r="F26" s="99">
        <f t="shared" si="0"/>
        <v>4</v>
      </c>
    </row>
    <row r="27" spans="1:6" ht="15" customHeight="1" thickBot="1">
      <c r="A27" s="113">
        <v>0.4375</v>
      </c>
      <c r="B27" s="107" t="s">
        <v>156</v>
      </c>
      <c r="C27" s="108" t="s">
        <v>97</v>
      </c>
      <c r="D27" s="108" t="s">
        <v>77</v>
      </c>
      <c r="E27" s="109" t="s">
        <v>114</v>
      </c>
      <c r="F27" s="99">
        <f t="shared" si="0"/>
        <v>4</v>
      </c>
    </row>
    <row r="28" spans="1:6" ht="15" customHeight="1">
      <c r="A28" s="125">
        <v>0.44374999999999998</v>
      </c>
      <c r="B28" s="107" t="s">
        <v>79</v>
      </c>
      <c r="C28" s="108" t="s">
        <v>65</v>
      </c>
      <c r="D28" s="108" t="s">
        <v>46</v>
      </c>
      <c r="E28" s="109" t="s">
        <v>83</v>
      </c>
      <c r="F28" s="99">
        <f t="shared" si="0"/>
        <v>4</v>
      </c>
    </row>
    <row r="29" spans="1:6" ht="15" customHeight="1">
      <c r="A29" s="125">
        <v>0.45</v>
      </c>
      <c r="B29" s="107" t="s">
        <v>189</v>
      </c>
      <c r="C29" s="108" t="s">
        <v>195</v>
      </c>
      <c r="D29" s="108" t="s">
        <v>196</v>
      </c>
      <c r="E29" s="109" t="s">
        <v>184</v>
      </c>
      <c r="F29" s="99">
        <f t="shared" si="0"/>
        <v>4</v>
      </c>
    </row>
    <row r="30" spans="1:6" ht="15" customHeight="1">
      <c r="A30" s="125">
        <v>0.45624999999999899</v>
      </c>
      <c r="B30" s="107"/>
      <c r="C30" s="108"/>
      <c r="D30" s="108"/>
      <c r="E30" s="109"/>
      <c r="F30" s="99">
        <f t="shared" si="0"/>
        <v>0</v>
      </c>
    </row>
    <row r="31" spans="1:6" ht="15" customHeight="1">
      <c r="A31" s="125">
        <v>0.46249999999999902</v>
      </c>
      <c r="B31" s="107" t="s">
        <v>53</v>
      </c>
      <c r="C31" s="108" t="s">
        <v>81</v>
      </c>
      <c r="D31" s="108" t="s">
        <v>58</v>
      </c>
      <c r="E31" s="109" t="s">
        <v>64</v>
      </c>
      <c r="F31" s="99">
        <f t="shared" si="0"/>
        <v>4</v>
      </c>
    </row>
    <row r="32" spans="1:6" ht="15" customHeight="1">
      <c r="A32" s="125">
        <v>0.468749999999999</v>
      </c>
      <c r="B32" s="107"/>
      <c r="C32" s="108"/>
      <c r="D32" s="108"/>
      <c r="E32" s="109"/>
      <c r="F32" s="99">
        <f t="shared" si="0"/>
        <v>0</v>
      </c>
    </row>
    <row r="33" spans="1:7" ht="15" customHeight="1">
      <c r="A33" s="125">
        <v>0.47499999999999898</v>
      </c>
      <c r="B33" s="107" t="s">
        <v>188</v>
      </c>
      <c r="C33" s="108" t="s">
        <v>193</v>
      </c>
      <c r="D33" s="108" t="s">
        <v>55</v>
      </c>
      <c r="E33" s="109" t="s">
        <v>69</v>
      </c>
      <c r="F33" s="99">
        <f t="shared" si="0"/>
        <v>4</v>
      </c>
    </row>
    <row r="34" spans="1:7" ht="15" customHeight="1">
      <c r="A34" s="125">
        <v>0.48124999999999901</v>
      </c>
      <c r="B34" s="107" t="s">
        <v>182</v>
      </c>
      <c r="C34" s="108" t="s">
        <v>187</v>
      </c>
      <c r="D34" s="108" t="s">
        <v>185</v>
      </c>
      <c r="E34" s="109" t="s">
        <v>183</v>
      </c>
      <c r="F34" s="99">
        <f t="shared" si="0"/>
        <v>4</v>
      </c>
    </row>
    <row r="35" spans="1:7" ht="15" customHeight="1">
      <c r="A35" s="125">
        <v>0.48749999999999899</v>
      </c>
      <c r="B35" s="107" t="s">
        <v>153</v>
      </c>
      <c r="C35" s="108" t="s">
        <v>136</v>
      </c>
      <c r="D35" s="108" t="s">
        <v>139</v>
      </c>
      <c r="E35" s="109" t="s">
        <v>173</v>
      </c>
      <c r="F35" s="99">
        <f t="shared" si="0"/>
        <v>4</v>
      </c>
    </row>
    <row r="36" spans="1:7" ht="15" customHeight="1">
      <c r="A36" s="125">
        <v>0.49374999999999902</v>
      </c>
      <c r="B36" s="107" t="s">
        <v>100</v>
      </c>
      <c r="C36" s="108" t="s">
        <v>101</v>
      </c>
      <c r="D36" s="108" t="s">
        <v>176</v>
      </c>
      <c r="E36" s="109" t="s">
        <v>141</v>
      </c>
      <c r="F36" s="99">
        <f t="shared" si="0"/>
        <v>4</v>
      </c>
    </row>
    <row r="37" spans="1:7" ht="15" customHeight="1">
      <c r="A37" s="125">
        <v>0.499999999999999</v>
      </c>
      <c r="B37" s="107" t="s">
        <v>107</v>
      </c>
      <c r="C37" s="108" t="s">
        <v>169</v>
      </c>
      <c r="D37" s="108" t="s">
        <v>103</v>
      </c>
      <c r="E37" s="109" t="s">
        <v>132</v>
      </c>
      <c r="F37" s="99">
        <f t="shared" si="0"/>
        <v>4</v>
      </c>
    </row>
    <row r="38" spans="1:7" ht="15" customHeight="1">
      <c r="A38" s="125">
        <v>0.50624999999999898</v>
      </c>
      <c r="B38" s="107"/>
      <c r="C38" s="108"/>
      <c r="D38" s="108"/>
      <c r="E38" s="109"/>
      <c r="F38" s="99">
        <f t="shared" si="0"/>
        <v>0</v>
      </c>
    </row>
    <row r="39" spans="1:7" ht="15" customHeight="1">
      <c r="A39" s="125">
        <v>0.51249999999999896</v>
      </c>
      <c r="B39" s="107" t="s">
        <v>57</v>
      </c>
      <c r="C39" s="108" t="s">
        <v>99</v>
      </c>
      <c r="D39" s="108" t="s">
        <v>122</v>
      </c>
      <c r="E39" s="109" t="s">
        <v>48</v>
      </c>
      <c r="F39" s="99">
        <f t="shared" si="0"/>
        <v>4</v>
      </c>
    </row>
    <row r="40" spans="1:7" ht="15" customHeight="1">
      <c r="A40" s="125">
        <v>0.51874999999999905</v>
      </c>
      <c r="B40" s="107"/>
      <c r="C40" s="108"/>
      <c r="D40" s="108"/>
      <c r="E40" s="109"/>
      <c r="F40" s="99">
        <f t="shared" si="0"/>
        <v>0</v>
      </c>
    </row>
    <row r="41" spans="1:7" ht="15" customHeight="1">
      <c r="A41" s="125">
        <v>0.52499999999999902</v>
      </c>
      <c r="B41" s="107" t="s">
        <v>191</v>
      </c>
      <c r="C41" s="108" t="s">
        <v>192</v>
      </c>
      <c r="D41" s="108" t="s">
        <v>133</v>
      </c>
      <c r="E41" s="109" t="s">
        <v>119</v>
      </c>
      <c r="F41" s="99">
        <f t="shared" si="0"/>
        <v>4</v>
      </c>
    </row>
    <row r="42" spans="1:7" ht="15" customHeight="1">
      <c r="A42" s="125">
        <v>0.531249999999999</v>
      </c>
      <c r="B42" s="107" t="s">
        <v>170</v>
      </c>
      <c r="C42" s="108" t="s">
        <v>128</v>
      </c>
      <c r="D42" s="108" t="s">
        <v>205</v>
      </c>
      <c r="E42" s="108" t="s">
        <v>154</v>
      </c>
      <c r="F42" s="99">
        <f t="shared" si="0"/>
        <v>4</v>
      </c>
    </row>
    <row r="43" spans="1:7" ht="15" customHeight="1">
      <c r="A43" s="125">
        <v>0.53749999999999898</v>
      </c>
      <c r="B43" s="107" t="s">
        <v>92</v>
      </c>
      <c r="C43" s="114" t="s">
        <v>93</v>
      </c>
      <c r="D43" s="108" t="s">
        <v>95</v>
      </c>
      <c r="E43" s="109" t="s">
        <v>206</v>
      </c>
      <c r="F43" s="99">
        <f t="shared" si="0"/>
        <v>4</v>
      </c>
    </row>
    <row r="44" spans="1:7" ht="15" customHeight="1">
      <c r="A44" s="125">
        <v>0.54374999999999896</v>
      </c>
      <c r="B44" s="107" t="s">
        <v>142</v>
      </c>
      <c r="C44" s="108" t="s">
        <v>134</v>
      </c>
      <c r="D44" s="108" t="s">
        <v>155</v>
      </c>
      <c r="E44" s="109" t="s">
        <v>151</v>
      </c>
      <c r="F44" s="99">
        <f t="shared" si="0"/>
        <v>4</v>
      </c>
    </row>
    <row r="45" spans="1:7" ht="15" customHeight="1" thickBot="1">
      <c r="A45" s="125">
        <v>0.54999999999999905</v>
      </c>
      <c r="B45" s="107" t="s">
        <v>175</v>
      </c>
      <c r="C45" s="124" t="s">
        <v>113</v>
      </c>
      <c r="D45" s="108" t="s">
        <v>161</v>
      </c>
      <c r="E45" s="109" t="s">
        <v>178</v>
      </c>
      <c r="F45" s="99">
        <v>3</v>
      </c>
    </row>
    <row r="46" spans="1:7" ht="15" customHeight="1" thickBot="1">
      <c r="A46" s="125">
        <v>0.55624999999999902</v>
      </c>
      <c r="B46" s="115" t="s">
        <v>89</v>
      </c>
      <c r="C46" s="116" t="s">
        <v>44</v>
      </c>
      <c r="D46" s="116" t="s">
        <v>96</v>
      </c>
      <c r="E46" s="117" t="s">
        <v>162</v>
      </c>
      <c r="F46" s="99">
        <f t="shared" si="0"/>
        <v>4</v>
      </c>
      <c r="G46" s="118">
        <f>SUM(F7:F46)</f>
        <v>140</v>
      </c>
    </row>
    <row r="47" spans="1:7" ht="12.75">
      <c r="A47" s="155" t="s">
        <v>207</v>
      </c>
      <c r="B47" s="156"/>
      <c r="C47" s="156"/>
      <c r="D47" s="156"/>
      <c r="E47" s="157"/>
      <c r="F47" s="99"/>
    </row>
    <row r="48" spans="1:7" ht="12.75">
      <c r="A48" s="158"/>
      <c r="B48" s="156"/>
      <c r="C48" s="156"/>
      <c r="D48" s="156"/>
      <c r="E48" s="157"/>
      <c r="F48" s="99"/>
    </row>
    <row r="49" spans="1:6" ht="12.75">
      <c r="A49" s="158"/>
      <c r="B49" s="156"/>
      <c r="C49" s="156"/>
      <c r="D49" s="156"/>
      <c r="E49" s="157"/>
    </row>
    <row r="50" spans="1:6" ht="12.75">
      <c r="A50" s="158"/>
      <c r="B50" s="156"/>
      <c r="C50" s="156"/>
      <c r="D50" s="156"/>
      <c r="E50" s="157"/>
    </row>
    <row r="51" spans="1:6" ht="13.5" thickBot="1">
      <c r="A51" s="159"/>
      <c r="B51" s="160"/>
      <c r="C51" s="160"/>
      <c r="D51" s="160"/>
      <c r="E51" s="161"/>
      <c r="F51" s="99"/>
    </row>
  </sheetData>
  <mergeCells count="7">
    <mergeCell ref="A47:E51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46"/>
  <sheetViews>
    <sheetView workbookViewId="0">
      <selection sqref="A1:E1"/>
    </sheetView>
  </sheetViews>
  <sheetFormatPr baseColWidth="10" defaultRowHeight="15"/>
  <cols>
    <col min="1" max="1" width="6.42578125" style="21" bestFit="1" customWidth="1"/>
    <col min="2" max="3" width="21.7109375" customWidth="1"/>
    <col min="4" max="4" width="21.140625" customWidth="1"/>
    <col min="5" max="5" width="21.7109375" customWidth="1"/>
    <col min="6" max="6" width="2" bestFit="1" customWidth="1"/>
    <col min="7" max="7" width="4" bestFit="1" customWidth="1"/>
    <col min="8" max="8" width="32" bestFit="1" customWidth="1"/>
    <col min="18" max="18" width="32.140625" bestFit="1" customWidth="1"/>
  </cols>
  <sheetData>
    <row r="1" spans="1:6" s="101" customFormat="1" ht="25.5" customHeight="1">
      <c r="A1" s="162" t="s">
        <v>40</v>
      </c>
      <c r="B1" s="162"/>
      <c r="C1" s="162"/>
      <c r="D1" s="162"/>
      <c r="E1" s="162"/>
    </row>
    <row r="2" spans="1:6" s="1" customFormat="1" ht="27" thickBot="1">
      <c r="A2" s="163" t="s">
        <v>37</v>
      </c>
      <c r="B2" s="163"/>
      <c r="C2" s="163"/>
      <c r="D2" s="163"/>
      <c r="E2" s="163"/>
    </row>
    <row r="3" spans="1:6" s="102" customFormat="1" ht="16.5" thickBot="1">
      <c r="A3" s="164" t="s">
        <v>197</v>
      </c>
      <c r="B3" s="165"/>
      <c r="C3" s="165"/>
      <c r="D3" s="165"/>
      <c r="E3" s="166"/>
    </row>
    <row r="4" spans="1:6" s="103" customFormat="1" ht="15.75">
      <c r="A4" s="167" t="s">
        <v>9</v>
      </c>
      <c r="B4" s="167"/>
      <c r="C4" s="167"/>
      <c r="D4" s="167"/>
      <c r="E4" s="167"/>
    </row>
    <row r="5" spans="1:6" s="103" customFormat="1" ht="16.5" thickBot="1">
      <c r="A5" s="168" t="s">
        <v>211</v>
      </c>
      <c r="B5" s="168"/>
      <c r="C5" s="168"/>
      <c r="D5" s="168"/>
      <c r="E5" s="168"/>
    </row>
    <row r="6" spans="1:6" ht="13.5" thickBot="1">
      <c r="A6" s="169" t="s">
        <v>199</v>
      </c>
      <c r="B6" s="170"/>
      <c r="C6" s="170"/>
      <c r="D6" s="170"/>
      <c r="E6" s="171"/>
      <c r="F6" s="100"/>
    </row>
    <row r="7" spans="1:6" ht="15" customHeight="1">
      <c r="A7" s="112">
        <v>0.3125</v>
      </c>
      <c r="B7" s="104" t="s">
        <v>138</v>
      </c>
      <c r="C7" s="105" t="s">
        <v>158</v>
      </c>
      <c r="D7" s="105" t="s">
        <v>140</v>
      </c>
      <c r="E7" s="130"/>
      <c r="F7" s="100">
        <f>COUNTA(B7,C7,D7,E7)</f>
        <v>3</v>
      </c>
    </row>
    <row r="8" spans="1:6" ht="15" customHeight="1">
      <c r="A8" s="112">
        <v>0.31874999999999998</v>
      </c>
      <c r="B8" s="107" t="s">
        <v>166</v>
      </c>
      <c r="C8" s="108" t="s">
        <v>159</v>
      </c>
      <c r="D8" s="108" t="s">
        <v>152</v>
      </c>
      <c r="E8" s="109" t="s">
        <v>91</v>
      </c>
      <c r="F8" s="100">
        <f t="shared" ref="F8:F43" si="0">COUNTA(B8,C8,D8,E8)</f>
        <v>4</v>
      </c>
    </row>
    <row r="9" spans="1:6" ht="15" customHeight="1">
      <c r="A9" s="112">
        <v>0.32500000000000001</v>
      </c>
      <c r="B9" s="107" t="s">
        <v>106</v>
      </c>
      <c r="C9" s="108" t="s">
        <v>149</v>
      </c>
      <c r="D9" s="108" t="s">
        <v>144</v>
      </c>
      <c r="E9" s="110"/>
      <c r="F9" s="100">
        <f t="shared" si="0"/>
        <v>3</v>
      </c>
    </row>
    <row r="10" spans="1:6" ht="15" customHeight="1">
      <c r="A10" s="112">
        <v>0.33124999999999999</v>
      </c>
      <c r="B10" s="107" t="s">
        <v>61</v>
      </c>
      <c r="C10" s="108" t="s">
        <v>85</v>
      </c>
      <c r="D10" s="108" t="s">
        <v>73</v>
      </c>
      <c r="E10" s="109" t="s">
        <v>72</v>
      </c>
      <c r="F10" s="100">
        <f t="shared" si="0"/>
        <v>4</v>
      </c>
    </row>
    <row r="11" spans="1:6" ht="15" customHeight="1">
      <c r="A11" s="112">
        <v>0.33750000000000002</v>
      </c>
      <c r="B11" s="107" t="s">
        <v>200</v>
      </c>
      <c r="C11" s="108" t="s">
        <v>145</v>
      </c>
      <c r="D11" s="108" t="s">
        <v>201</v>
      </c>
      <c r="E11" s="110"/>
      <c r="F11" s="100">
        <f t="shared" si="0"/>
        <v>3</v>
      </c>
    </row>
    <row r="12" spans="1:6" ht="15" customHeight="1">
      <c r="A12" s="112">
        <v>0.34375</v>
      </c>
      <c r="B12" s="107" t="s">
        <v>104</v>
      </c>
      <c r="C12" s="108" t="s">
        <v>123</v>
      </c>
      <c r="D12" s="108" t="s">
        <v>90</v>
      </c>
      <c r="E12" s="109" t="s">
        <v>116</v>
      </c>
      <c r="F12" s="100">
        <f t="shared" si="0"/>
        <v>4</v>
      </c>
    </row>
    <row r="13" spans="1:6" ht="15" customHeight="1">
      <c r="A13" s="112">
        <v>0.35</v>
      </c>
      <c r="B13" s="107" t="s">
        <v>59</v>
      </c>
      <c r="C13" s="108" t="s">
        <v>127</v>
      </c>
      <c r="D13" s="108" t="s">
        <v>202</v>
      </c>
      <c r="E13" s="109" t="s">
        <v>80</v>
      </c>
      <c r="F13" s="100">
        <f t="shared" si="0"/>
        <v>4</v>
      </c>
    </row>
    <row r="14" spans="1:6" ht="15" customHeight="1">
      <c r="A14" s="112">
        <v>0.35625000000000001</v>
      </c>
      <c r="B14" s="107" t="s">
        <v>118</v>
      </c>
      <c r="C14" s="108" t="s">
        <v>76</v>
      </c>
      <c r="D14" s="108" t="s">
        <v>117</v>
      </c>
      <c r="E14" s="109" t="s">
        <v>130</v>
      </c>
      <c r="F14" s="100">
        <f t="shared" si="0"/>
        <v>4</v>
      </c>
    </row>
    <row r="15" spans="1:6" ht="15" customHeight="1">
      <c r="A15" s="112">
        <v>0.36249999999999999</v>
      </c>
      <c r="B15" s="107" t="s">
        <v>94</v>
      </c>
      <c r="C15" s="108" t="s">
        <v>70</v>
      </c>
      <c r="D15" s="108" t="s">
        <v>172</v>
      </c>
      <c r="E15" s="109" t="s">
        <v>102</v>
      </c>
      <c r="F15" s="100">
        <f t="shared" si="0"/>
        <v>4</v>
      </c>
    </row>
    <row r="16" spans="1:6" ht="15" customHeight="1">
      <c r="A16" s="112">
        <v>0.36875000000000002</v>
      </c>
      <c r="B16" s="107" t="s">
        <v>124</v>
      </c>
      <c r="C16" s="108" t="s">
        <v>165</v>
      </c>
      <c r="D16" s="108" t="s">
        <v>174</v>
      </c>
      <c r="E16" s="109" t="s">
        <v>164</v>
      </c>
      <c r="F16" s="100">
        <f t="shared" si="0"/>
        <v>4</v>
      </c>
    </row>
    <row r="17" spans="1:6" ht="15" customHeight="1">
      <c r="A17" s="112">
        <v>0.375</v>
      </c>
      <c r="B17" s="107" t="s">
        <v>137</v>
      </c>
      <c r="C17" s="108" t="s">
        <v>52</v>
      </c>
      <c r="D17" s="108" t="s">
        <v>150</v>
      </c>
      <c r="E17" s="110"/>
      <c r="F17" s="100">
        <f t="shared" si="0"/>
        <v>3</v>
      </c>
    </row>
    <row r="18" spans="1:6" ht="15" customHeight="1">
      <c r="A18" s="112">
        <v>0.38124999999999998</v>
      </c>
      <c r="B18" s="107" t="s">
        <v>62</v>
      </c>
      <c r="C18" s="108" t="s">
        <v>84</v>
      </c>
      <c r="D18" s="108" t="s">
        <v>171</v>
      </c>
      <c r="E18" s="109" t="s">
        <v>87</v>
      </c>
      <c r="F18" s="100">
        <f t="shared" si="0"/>
        <v>4</v>
      </c>
    </row>
    <row r="19" spans="1:6" ht="15" customHeight="1">
      <c r="A19" s="112">
        <v>0.38750000000000001</v>
      </c>
      <c r="B19" s="107" t="s">
        <v>142</v>
      </c>
      <c r="C19" s="108" t="s">
        <v>134</v>
      </c>
      <c r="D19" s="108" t="s">
        <v>155</v>
      </c>
      <c r="E19" s="109" t="s">
        <v>151</v>
      </c>
      <c r="F19" s="100">
        <f t="shared" si="0"/>
        <v>4</v>
      </c>
    </row>
    <row r="20" spans="1:6" ht="15" customHeight="1">
      <c r="A20" s="112">
        <v>0.39374999999999999</v>
      </c>
      <c r="B20" s="107" t="s">
        <v>115</v>
      </c>
      <c r="C20" s="108" t="s">
        <v>163</v>
      </c>
      <c r="D20" s="108" t="s">
        <v>109</v>
      </c>
      <c r="E20" s="109" t="s">
        <v>120</v>
      </c>
      <c r="F20" s="100">
        <f t="shared" si="0"/>
        <v>4</v>
      </c>
    </row>
    <row r="21" spans="1:6" ht="15" customHeight="1">
      <c r="A21" s="112">
        <v>0.4</v>
      </c>
      <c r="B21" s="107" t="s">
        <v>190</v>
      </c>
      <c r="C21" s="108" t="s">
        <v>186</v>
      </c>
      <c r="D21" s="108" t="s">
        <v>68</v>
      </c>
      <c r="E21" s="110"/>
      <c r="F21" s="100">
        <f t="shared" si="0"/>
        <v>3</v>
      </c>
    </row>
    <row r="22" spans="1:6" ht="15" customHeight="1">
      <c r="A22" s="112">
        <v>0.40625</v>
      </c>
      <c r="B22" s="107" t="s">
        <v>112</v>
      </c>
      <c r="C22" s="108" t="s">
        <v>108</v>
      </c>
      <c r="D22" s="108" t="s">
        <v>111</v>
      </c>
      <c r="E22" s="109" t="s">
        <v>180</v>
      </c>
      <c r="F22" s="100">
        <f t="shared" si="0"/>
        <v>4</v>
      </c>
    </row>
    <row r="23" spans="1:6" ht="15" customHeight="1">
      <c r="A23" s="112">
        <v>0.41249999999999998</v>
      </c>
      <c r="B23" s="107" t="s">
        <v>177</v>
      </c>
      <c r="C23" s="108" t="s">
        <v>135</v>
      </c>
      <c r="D23" s="108" t="s">
        <v>66</v>
      </c>
      <c r="E23" s="109" t="s">
        <v>88</v>
      </c>
      <c r="F23" s="100">
        <f t="shared" si="0"/>
        <v>4</v>
      </c>
    </row>
    <row r="24" spans="1:6" ht="15" customHeight="1" thickBot="1">
      <c r="A24" s="112">
        <v>0.41875000000000001</v>
      </c>
      <c r="B24" s="131" t="s">
        <v>160</v>
      </c>
      <c r="C24" s="132" t="s">
        <v>131</v>
      </c>
      <c r="D24" s="132" t="s">
        <v>121</v>
      </c>
      <c r="E24" s="133" t="s">
        <v>105</v>
      </c>
      <c r="F24" s="100">
        <f t="shared" si="0"/>
        <v>4</v>
      </c>
    </row>
    <row r="25" spans="1:6" ht="15" customHeight="1">
      <c r="A25" s="111">
        <v>0.42499999999999999</v>
      </c>
      <c r="B25" s="104" t="s">
        <v>50</v>
      </c>
      <c r="C25" s="105" t="s">
        <v>42</v>
      </c>
      <c r="D25" s="105" t="s">
        <v>203</v>
      </c>
      <c r="E25" s="106" t="s">
        <v>60</v>
      </c>
      <c r="F25" s="100">
        <f t="shared" si="0"/>
        <v>4</v>
      </c>
    </row>
    <row r="26" spans="1:6" ht="15" customHeight="1">
      <c r="A26" s="112">
        <v>0.43125000000000002</v>
      </c>
      <c r="B26" s="107" t="s">
        <v>64</v>
      </c>
      <c r="C26" s="108" t="s">
        <v>46</v>
      </c>
      <c r="D26" s="108" t="s">
        <v>44</v>
      </c>
      <c r="E26" s="109" t="s">
        <v>56</v>
      </c>
      <c r="F26" s="100">
        <f t="shared" si="0"/>
        <v>4</v>
      </c>
    </row>
    <row r="27" spans="1:6" ht="15" customHeight="1" thickBot="1">
      <c r="A27" s="113">
        <v>0.4375</v>
      </c>
      <c r="B27" s="115" t="s">
        <v>185</v>
      </c>
      <c r="C27" s="116" t="s">
        <v>184</v>
      </c>
      <c r="D27" s="116" t="s">
        <v>182</v>
      </c>
      <c r="E27" s="117" t="s">
        <v>183</v>
      </c>
      <c r="F27" s="100">
        <f t="shared" si="0"/>
        <v>4</v>
      </c>
    </row>
    <row r="28" spans="1:6" ht="15" customHeight="1">
      <c r="A28" s="112">
        <v>0.44374999999999998</v>
      </c>
      <c r="B28" s="107" t="s">
        <v>187</v>
      </c>
      <c r="C28" s="108" t="s">
        <v>53</v>
      </c>
      <c r="D28" s="108" t="s">
        <v>81</v>
      </c>
      <c r="E28" s="109" t="s">
        <v>58</v>
      </c>
      <c r="F28" s="100">
        <f t="shared" si="0"/>
        <v>4</v>
      </c>
    </row>
    <row r="29" spans="1:6" ht="15" customHeight="1">
      <c r="A29" s="112">
        <v>0.45</v>
      </c>
      <c r="B29" s="107" t="s">
        <v>204</v>
      </c>
      <c r="C29" s="108" t="s">
        <v>157</v>
      </c>
      <c r="D29" s="108" t="s">
        <v>167</v>
      </c>
      <c r="E29" s="109"/>
      <c r="F29" s="100">
        <f t="shared" si="0"/>
        <v>3</v>
      </c>
    </row>
    <row r="30" spans="1:6" ht="15" customHeight="1">
      <c r="A30" s="112">
        <v>0.45624999999999899</v>
      </c>
      <c r="B30" s="107" t="s">
        <v>148</v>
      </c>
      <c r="C30" s="108" t="s">
        <v>126</v>
      </c>
      <c r="D30" s="108" t="s">
        <v>110</v>
      </c>
      <c r="E30" s="109" t="s">
        <v>168</v>
      </c>
      <c r="F30" s="100">
        <f t="shared" si="0"/>
        <v>4</v>
      </c>
    </row>
    <row r="31" spans="1:6" ht="15" customHeight="1">
      <c r="A31" s="112">
        <v>0.46249999999999902</v>
      </c>
      <c r="B31" s="107" t="s">
        <v>156</v>
      </c>
      <c r="C31" s="108" t="s">
        <v>97</v>
      </c>
      <c r="D31" s="108" t="s">
        <v>77</v>
      </c>
      <c r="E31" s="109" t="s">
        <v>114</v>
      </c>
      <c r="F31" s="100">
        <f t="shared" si="0"/>
        <v>4</v>
      </c>
    </row>
    <row r="32" spans="1:6" ht="15" customHeight="1">
      <c r="A32" s="112">
        <v>0.468749999999999</v>
      </c>
      <c r="B32" s="107" t="s">
        <v>79</v>
      </c>
      <c r="C32" s="108" t="s">
        <v>65</v>
      </c>
      <c r="D32" s="108" t="s">
        <v>212</v>
      </c>
      <c r="E32" s="109" t="s">
        <v>74</v>
      </c>
      <c r="F32" s="100">
        <f t="shared" si="0"/>
        <v>4</v>
      </c>
    </row>
    <row r="33" spans="1:7" ht="15" customHeight="1">
      <c r="A33" s="112">
        <v>0.47499999999999898</v>
      </c>
      <c r="B33" s="107" t="s">
        <v>195</v>
      </c>
      <c r="C33" s="108" t="s">
        <v>196</v>
      </c>
      <c r="D33" s="108" t="s">
        <v>189</v>
      </c>
      <c r="E33" s="109"/>
      <c r="F33" s="100">
        <f t="shared" si="0"/>
        <v>3</v>
      </c>
    </row>
    <row r="34" spans="1:7" ht="15" customHeight="1">
      <c r="A34" s="112">
        <v>0.48124999999999901</v>
      </c>
      <c r="B34" s="107" t="s">
        <v>89</v>
      </c>
      <c r="C34" s="108" t="s">
        <v>162</v>
      </c>
      <c r="D34" s="108" t="s">
        <v>96</v>
      </c>
      <c r="E34" s="109" t="s">
        <v>75</v>
      </c>
      <c r="F34" s="100">
        <f t="shared" si="0"/>
        <v>4</v>
      </c>
    </row>
    <row r="35" spans="1:7" ht="15" customHeight="1">
      <c r="A35" s="112">
        <v>0.48749999999999899</v>
      </c>
      <c r="B35" s="107" t="s">
        <v>188</v>
      </c>
      <c r="C35" s="108" t="s">
        <v>193</v>
      </c>
      <c r="D35" s="108" t="s">
        <v>55</v>
      </c>
      <c r="E35" s="109" t="s">
        <v>69</v>
      </c>
      <c r="F35" s="100">
        <f t="shared" si="0"/>
        <v>4</v>
      </c>
    </row>
    <row r="36" spans="1:7" ht="15" customHeight="1">
      <c r="A36" s="112">
        <v>0.49374999999999902</v>
      </c>
      <c r="B36" s="107" t="s">
        <v>153</v>
      </c>
      <c r="C36" s="108" t="s">
        <v>136</v>
      </c>
      <c r="D36" s="108" t="s">
        <v>139</v>
      </c>
      <c r="E36" s="109" t="s">
        <v>173</v>
      </c>
      <c r="F36" s="100">
        <f t="shared" si="0"/>
        <v>4</v>
      </c>
    </row>
    <row r="37" spans="1:7" ht="15" customHeight="1">
      <c r="A37" s="112">
        <v>0.499999999999999</v>
      </c>
      <c r="B37" s="107" t="s">
        <v>100</v>
      </c>
      <c r="C37" s="108" t="s">
        <v>101</v>
      </c>
      <c r="D37" s="108" t="s">
        <v>176</v>
      </c>
      <c r="E37" s="109" t="s">
        <v>141</v>
      </c>
      <c r="F37" s="100">
        <f t="shared" si="0"/>
        <v>4</v>
      </c>
    </row>
    <row r="38" spans="1:7" ht="15" customHeight="1">
      <c r="A38" s="112">
        <v>0.50624999999999898</v>
      </c>
      <c r="B38" s="107" t="s">
        <v>107</v>
      </c>
      <c r="C38" s="108" t="s">
        <v>169</v>
      </c>
      <c r="D38" s="108" t="s">
        <v>103</v>
      </c>
      <c r="E38" s="109" t="s">
        <v>132</v>
      </c>
      <c r="F38" s="100">
        <f t="shared" si="0"/>
        <v>4</v>
      </c>
    </row>
    <row r="39" spans="1:7" ht="15" customHeight="1">
      <c r="A39" s="112">
        <v>0.51249999999999896</v>
      </c>
      <c r="B39" s="107" t="s">
        <v>57</v>
      </c>
      <c r="C39" s="108" t="s">
        <v>99</v>
      </c>
      <c r="D39" s="108" t="s">
        <v>122</v>
      </c>
      <c r="E39" s="109" t="s">
        <v>48</v>
      </c>
      <c r="F39" s="100">
        <f t="shared" si="0"/>
        <v>4</v>
      </c>
    </row>
    <row r="40" spans="1:7" ht="15" customHeight="1">
      <c r="A40" s="112">
        <v>0.51874999999999905</v>
      </c>
      <c r="B40" s="107" t="s">
        <v>191</v>
      </c>
      <c r="C40" s="108" t="s">
        <v>192</v>
      </c>
      <c r="D40" s="108" t="s">
        <v>133</v>
      </c>
      <c r="E40" s="109" t="s">
        <v>119</v>
      </c>
      <c r="F40" s="100">
        <f t="shared" si="0"/>
        <v>4</v>
      </c>
    </row>
    <row r="41" spans="1:7" ht="15" customHeight="1">
      <c r="A41" s="112">
        <v>0.52499999999999902</v>
      </c>
      <c r="B41" s="107" t="s">
        <v>170</v>
      </c>
      <c r="C41" s="108" t="s">
        <v>128</v>
      </c>
      <c r="D41" s="108" t="s">
        <v>205</v>
      </c>
      <c r="E41" s="109" t="s">
        <v>154</v>
      </c>
      <c r="F41" s="100">
        <f t="shared" si="0"/>
        <v>4</v>
      </c>
    </row>
    <row r="42" spans="1:7" ht="15" customHeight="1" thickBot="1">
      <c r="A42" s="112">
        <v>0.531249999999999</v>
      </c>
      <c r="B42" s="107" t="s">
        <v>92</v>
      </c>
      <c r="C42" s="108" t="s">
        <v>93</v>
      </c>
      <c r="D42" s="108" t="s">
        <v>95</v>
      </c>
      <c r="E42" s="109" t="s">
        <v>206</v>
      </c>
      <c r="F42" s="100">
        <f t="shared" si="0"/>
        <v>4</v>
      </c>
    </row>
    <row r="43" spans="1:7" ht="15" customHeight="1" thickBot="1">
      <c r="A43" s="113">
        <v>0.53749999999999898</v>
      </c>
      <c r="B43" s="115" t="s">
        <v>175</v>
      </c>
      <c r="C43" s="116" t="s">
        <v>178</v>
      </c>
      <c r="D43" s="116" t="s">
        <v>161</v>
      </c>
      <c r="E43" s="134"/>
      <c r="F43" s="100">
        <f t="shared" si="0"/>
        <v>3</v>
      </c>
      <c r="G43" s="118">
        <f>SUM(F7:F43)</f>
        <v>140</v>
      </c>
    </row>
    <row r="44" spans="1:7" ht="15" customHeight="1">
      <c r="A44"/>
    </row>
    <row r="45" spans="1:7" ht="15" customHeight="1">
      <c r="A45"/>
    </row>
    <row r="46" spans="1:7" ht="15" customHeight="1">
      <c r="A46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SIN VENTAJA</vt:lpstr>
      <vt:lpstr>CAB 0-9</vt:lpstr>
      <vt:lpstr>CAB 10-16</vt:lpstr>
      <vt:lpstr>CAB 17-24,9</vt:lpstr>
      <vt:lpstr>CAB 25-36</vt:lpstr>
      <vt:lpstr>DAM</vt:lpstr>
      <vt:lpstr>TODOS NETO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2025-04-06T21:50:27Z</cp:lastPrinted>
  <dcterms:created xsi:type="dcterms:W3CDTF">2000-04-30T13:23:02Z</dcterms:created>
  <dcterms:modified xsi:type="dcterms:W3CDTF">2025-04-08T18:56:57Z</dcterms:modified>
</cp:coreProperties>
</file>